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 DRIVE DATA BACKUP 19-12-2019\Desktop\Bulletin\Jan-22\"/>
    </mc:Choice>
  </mc:AlternateContent>
  <bookViews>
    <workbookView xWindow="0" yWindow="0" windowWidth="19200" windowHeight="7050" firstSheet="1" activeTab="15"/>
  </bookViews>
  <sheets>
    <sheet name="Data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97" r:id="rId57"/>
    <sheet name="57" sheetId="57" r:id="rId58"/>
    <sheet name="58" sheetId="58" r:id="rId59"/>
    <sheet name="59" sheetId="59" r:id="rId60"/>
    <sheet name="60" sheetId="60" r:id="rId61"/>
    <sheet name="61" sheetId="63" r:id="rId62"/>
    <sheet name="62" sheetId="64" r:id="rId63"/>
    <sheet name="63" sheetId="65" r:id="rId64"/>
    <sheet name="64" sheetId="111" r:id="rId65"/>
    <sheet name="65" sheetId="112" r:id="rId66"/>
    <sheet name="66" sheetId="113" r:id="rId67"/>
    <sheet name="67" sheetId="114" r:id="rId68"/>
    <sheet name="68" sheetId="115" r:id="rId69"/>
    <sheet name="69" sheetId="116" r:id="rId70"/>
    <sheet name="70" sheetId="117" r:id="rId71"/>
    <sheet name="71" sheetId="73" r:id="rId72"/>
    <sheet name="72" sheetId="119" r:id="rId73"/>
    <sheet name="73" sheetId="100" r:id="rId74"/>
    <sheet name="74" sheetId="101" r:id="rId75"/>
    <sheet name="75" sheetId="96" r:id="rId76"/>
  </sheets>
  <definedNames>
    <definedName name="_xlnm.Print_Area" localSheetId="64">'64'!$A$1:$L$24</definedName>
    <definedName name="_xlnm.Print_Area" localSheetId="65">'65'!$A$1:$I$16</definedName>
    <definedName name="_xlnm.Print_Area" localSheetId="66">'66'!$A$1:$AA$36</definedName>
    <definedName name="_xlnm.Print_Area" localSheetId="67">'67'!$A$1:$W$20</definedName>
    <definedName name="_xlnm.Print_Area" localSheetId="68">'68'!$A$1:$O$18</definedName>
    <definedName name="_xlnm.Print_Area" localSheetId="69">'69'!$A$1:$R$34</definedName>
    <definedName name="_xlnm.Print_Area" localSheetId="70">'70'!$A$1:$O$36</definedName>
    <definedName name="_xlnm.Print_Area" localSheetId="72">'72'!$A$1:$M$44</definedName>
    <definedName name="_xlnm.Print_Area" localSheetId="73">'73'!$A$1:$M$35</definedName>
    <definedName name="_xlnm.Print_Area" localSheetId="74">'74'!$A$1:$M$42</definedName>
  </definedNames>
  <calcPr calcId="162913"/>
</workbook>
</file>

<file path=xl/calcChain.xml><?xml version="1.0" encoding="utf-8"?>
<calcChain xmlns="http://schemas.openxmlformats.org/spreadsheetml/2006/main">
  <c r="D26" i="10" l="1"/>
  <c r="B5" i="11" l="1"/>
  <c r="C5" i="11"/>
  <c r="D5" i="11"/>
  <c r="E5" i="11"/>
  <c r="F5" i="11"/>
  <c r="G5" i="11"/>
  <c r="H5" i="11"/>
  <c r="I5" i="11"/>
  <c r="J5" i="11"/>
  <c r="D5" i="10"/>
  <c r="E5" i="10"/>
  <c r="F5" i="10"/>
  <c r="G5" i="10"/>
  <c r="H5" i="10"/>
  <c r="I5" i="10"/>
  <c r="J5" i="10"/>
  <c r="K5" i="10"/>
  <c r="L5" i="10"/>
  <c r="M5" i="10"/>
  <c r="N5" i="10"/>
  <c r="O5" i="10"/>
  <c r="C5" i="10"/>
  <c r="B5" i="10"/>
  <c r="I23" i="10"/>
  <c r="I22" i="10"/>
  <c r="E17" i="96" l="1"/>
  <c r="F17" i="96"/>
  <c r="E38" i="96"/>
  <c r="F38" i="96"/>
  <c r="K4" i="63"/>
  <c r="L4" i="63"/>
  <c r="K5" i="63"/>
  <c r="L5" i="63"/>
  <c r="K6" i="63"/>
  <c r="L6" i="63"/>
  <c r="K7" i="63"/>
  <c r="L7" i="63"/>
  <c r="K8" i="63"/>
  <c r="L8" i="63"/>
  <c r="K9" i="63"/>
  <c r="L9" i="63"/>
  <c r="K10" i="63"/>
  <c r="L10" i="63"/>
  <c r="K11" i="63"/>
  <c r="L11" i="63"/>
  <c r="K12" i="63"/>
  <c r="L12" i="63"/>
  <c r="H13" i="63"/>
  <c r="K13" i="63"/>
  <c r="L13" i="63"/>
  <c r="K14" i="63"/>
  <c r="L14" i="63"/>
  <c r="H15" i="63"/>
  <c r="K15" i="63"/>
  <c r="L15" i="63"/>
  <c r="K17" i="63"/>
  <c r="L17" i="63"/>
  <c r="E4" i="60"/>
  <c r="I4" i="60"/>
  <c r="E6" i="60"/>
  <c r="I6" i="60"/>
  <c r="E7" i="60"/>
  <c r="I7" i="60"/>
  <c r="E8" i="60"/>
  <c r="I8" i="60"/>
  <c r="E9" i="60"/>
  <c r="I9" i="60"/>
  <c r="E10" i="60"/>
  <c r="I10" i="60"/>
  <c r="E11" i="60"/>
  <c r="I11" i="60"/>
  <c r="E12" i="60"/>
  <c r="I12" i="60"/>
  <c r="I13" i="60"/>
  <c r="E14" i="60"/>
  <c r="I14" i="60"/>
  <c r="E15" i="60"/>
  <c r="I15" i="60"/>
  <c r="E16" i="60"/>
  <c r="I16" i="60"/>
  <c r="B17" i="60"/>
  <c r="C17" i="60"/>
  <c r="E17" i="60"/>
  <c r="F17" i="60"/>
  <c r="G17" i="60"/>
  <c r="I17" i="60"/>
  <c r="B14" i="97"/>
  <c r="C14" i="97"/>
  <c r="D14" i="97"/>
  <c r="E14" i="97"/>
  <c r="E11" i="55"/>
  <c r="F11" i="55"/>
  <c r="B4" i="54"/>
  <c r="C4" i="54"/>
  <c r="D4" i="54"/>
  <c r="E4" i="54"/>
  <c r="G5" i="50"/>
  <c r="H5" i="50"/>
  <c r="I5" i="50"/>
  <c r="J5" i="50"/>
  <c r="K5" i="50"/>
  <c r="J3" i="33"/>
  <c r="L3" i="33"/>
  <c r="N3" i="33"/>
  <c r="L5" i="15"/>
  <c r="B5" i="13"/>
  <c r="C5" i="13"/>
  <c r="D5" i="13"/>
  <c r="E5" i="13"/>
  <c r="F5" i="13"/>
  <c r="G5" i="13"/>
  <c r="H5" i="13"/>
  <c r="I5" i="13"/>
  <c r="B5" i="12"/>
  <c r="C5" i="12"/>
  <c r="D5" i="12"/>
  <c r="E5" i="12"/>
  <c r="F5" i="12"/>
  <c r="G5" i="12"/>
  <c r="H5" i="12"/>
  <c r="I5" i="12"/>
  <c r="J5" i="12"/>
  <c r="K5" i="12"/>
  <c r="K5" i="11"/>
  <c r="B4" i="10"/>
  <c r="C4" i="10"/>
  <c r="D6" i="9"/>
  <c r="E6" i="9"/>
  <c r="F6" i="9"/>
  <c r="G6" i="9"/>
  <c r="H6" i="9"/>
  <c r="I6" i="9"/>
  <c r="J6" i="9"/>
  <c r="K6" i="9"/>
  <c r="L6" i="9"/>
  <c r="M6" i="9"/>
  <c r="N6" i="9"/>
  <c r="O6" i="9"/>
  <c r="P6" i="9"/>
  <c r="Q6" i="9"/>
  <c r="R6" i="9"/>
  <c r="S6" i="9"/>
  <c r="B27" i="8"/>
  <c r="C27" i="8"/>
  <c r="B4" i="7"/>
  <c r="C4" i="7"/>
  <c r="B70" i="6"/>
  <c r="C70" i="6"/>
  <c r="B71" i="6"/>
  <c r="C71" i="6"/>
  <c r="P71" i="6"/>
  <c r="Q71" i="6"/>
  <c r="B72" i="6"/>
  <c r="C72" i="6"/>
  <c r="B73" i="6"/>
  <c r="C73" i="6"/>
  <c r="B74" i="6"/>
  <c r="C74" i="6"/>
  <c r="B75" i="6"/>
  <c r="C75" i="6"/>
  <c r="B76" i="6"/>
  <c r="C76" i="6"/>
  <c r="B77" i="6"/>
  <c r="C77" i="6"/>
  <c r="B78" i="6"/>
  <c r="C78" i="6"/>
  <c r="B79" i="6"/>
  <c r="C79" i="6"/>
  <c r="B80" i="6"/>
  <c r="C80" i="6"/>
  <c r="B7" i="5"/>
  <c r="C7" i="5"/>
  <c r="D7" i="5"/>
  <c r="E7" i="5"/>
  <c r="F7" i="5"/>
  <c r="G7" i="5"/>
  <c r="H7" i="5"/>
  <c r="I7" i="5"/>
</calcChain>
</file>

<file path=xl/sharedStrings.xml><?xml version="1.0" encoding="utf-8"?>
<sst xmlns="http://schemas.openxmlformats.org/spreadsheetml/2006/main" count="3003" uniqueCount="1225">
  <si>
    <t>Table 1: SEBI Registered Market Intermediaries/Institutions</t>
  </si>
  <si>
    <t>Table 2: Company-Wise Capital Raised through Public and Rights Issues (Equity)</t>
  </si>
  <si>
    <t>Table 6: Issues Listed on SME Platform</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</si>
  <si>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</si>
  <si>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</si>
  <si>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</si>
  <si>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</si>
  <si>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</si>
  <si>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</si>
  <si>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</si>
  <si>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</si>
  <si>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</si>
  <si>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</si>
  <si>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</si>
  <si>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27: Advances/Declines in Cash Segment</t>
  </si>
  <si>
    <t>Table 28: Trading Frequency in Cash Segment</t>
  </si>
  <si>
    <t>Table 29: Daily Volatility of Major Indices  (percent)</t>
  </si>
  <si>
    <t>Table 30: Percentage Share of Top ‘N’ Securities/Members in Turnover of Cash Segment  (percent)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</si>
  <si>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</si>
  <si>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</si>
  <si>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</si>
  <si>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</si>
  <si>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</si>
  <si>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</si>
  <si>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</si>
  <si>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</si>
  <si>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</si>
  <si>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</si>
  <si>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</si>
  <si>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</si>
  <si>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46: Instrument-wise Turnover in Currency Derivatives of NSE</t>
  </si>
  <si>
    <t>Table 47: Instrument-wise Turnover in Currency Derivative Segment of MSEI</t>
  </si>
  <si>
    <t>Table 51: Trading Statistics of Interest Rate Futures at BSE, NSE and MSEI</t>
  </si>
  <si>
    <t>Table 53: Trends in Foreign Portfolio Investment</t>
  </si>
  <si>
    <t>Table 55: Assets under the Custody of Custodians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</si>
  <si>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</si>
  <si>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</si>
  <si>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</si>
  <si>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</si>
  <si>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</si>
  <si>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</si>
  <si>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</si>
  <si>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</si>
  <si>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</si>
  <si>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</si>
  <si>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Corporate  Brokers(Cash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</si>
  <si>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</si>
  <si>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</si>
  <si>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</si>
  <si>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</si>
  <si>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</si>
  <si>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</si>
  <si>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</si>
  <si>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</si>
  <si>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</si>
  <si>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</si>
  <si>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</si>
  <si>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</si>
  <si>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</si>
  <si>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</si>
  <si>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</si>
  <si>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</si>
  <si>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</si>
  <si>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</si>
  <si>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</si>
  <si>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</si>
  <si>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</si>
  <si>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</si>
  <si>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STP (Centralised Hub)</t>
  </si>
  <si>
    <t>STP Service Providers</t>
  </si>
  <si>
    <t>Notes:</t>
  </si>
  <si>
    <t>Source: SEBI, NSDL.</t>
  </si>
  <si>
    <t>Sl.No.</t>
  </si>
  <si>
    <t>Name of the Issuer/Company</t>
  </si>
  <si>
    <t>Date of Listing</t>
  </si>
  <si>
    <t>Type of Issue</t>
  </si>
  <si>
    <t>No. of Shares Issued</t>
  </si>
  <si>
    <t>Equity</t>
  </si>
  <si>
    <t>Source: SEBI.</t>
  </si>
  <si>
    <t>Sl.No</t>
  </si>
  <si>
    <t>Target Company</t>
  </si>
  <si>
    <t>Acquirer</t>
  </si>
  <si>
    <t>Offer Opening Date</t>
  </si>
  <si>
    <t>Offer Closing Date</t>
  </si>
  <si>
    <t>Offer Size</t>
  </si>
  <si>
    <t>No. of 
Shares</t>
  </si>
  <si>
    <t>Percent of Equity 
Capital</t>
  </si>
  <si>
    <t>Year / Month</t>
  </si>
  <si>
    <t>Open Offers</t>
  </si>
  <si>
    <t>Objectives</t>
  </si>
  <si>
    <t>Total</t>
  </si>
  <si>
    <t>Change in Control 
of Management</t>
  </si>
  <si>
    <t>Consolidation of
 Holdings</t>
  </si>
  <si>
    <t>Substantial 
Acquisition</t>
  </si>
  <si>
    <t>No. of Offers</t>
  </si>
  <si>
    <t>2020-21</t>
  </si>
  <si>
    <t>2021-22$</t>
  </si>
  <si>
    <t>Apr-21</t>
  </si>
  <si>
    <t>May-21</t>
  </si>
  <si>
    <t>Jun-21</t>
  </si>
  <si>
    <t>Jul-21</t>
  </si>
  <si>
    <t>Aug-21</t>
  </si>
  <si>
    <t>Sep-21</t>
  </si>
  <si>
    <t>Public</t>
  </si>
  <si>
    <t>Rights</t>
  </si>
  <si>
    <t>Listed</t>
  </si>
  <si>
    <t>IPOs</t>
  </si>
  <si>
    <t>Equities</t>
  </si>
  <si>
    <t>Debt</t>
  </si>
  <si>
    <t>At Par</t>
  </si>
  <si>
    <t>At Premium</t>
  </si>
  <si>
    <t>No. of issues</t>
  </si>
  <si>
    <t>Year/ Month</t>
  </si>
  <si>
    <t>Source: SEBI</t>
  </si>
  <si>
    <t>Industry</t>
  </si>
  <si>
    <t>0.0</t>
  </si>
  <si>
    <t>Sector-wise</t>
  </si>
  <si>
    <t>Region-wise</t>
  </si>
  <si>
    <t>Private</t>
  </si>
  <si>
    <t>Northern</t>
  </si>
  <si>
    <t>Eastern</t>
  </si>
  <si>
    <t>Western</t>
  </si>
  <si>
    <t>Southern</t>
  </si>
  <si>
    <t>Central</t>
  </si>
  <si>
    <t>Foreign</t>
  </si>
  <si>
    <t>&lt; 5 crore</t>
  </si>
  <si>
    <t>≥ 5crore - &lt; 10crore</t>
  </si>
  <si>
    <t xml:space="preserve">  ≥ 10 crore - &lt; 50 crore</t>
  </si>
  <si>
    <t xml:space="preserve">  ≥ 50 crore - &lt; 100 crore</t>
  </si>
  <si>
    <t>Only BSE</t>
  </si>
  <si>
    <t>Only NSE</t>
  </si>
  <si>
    <t>Only MSEI</t>
  </si>
  <si>
    <t>Both NSE and BSE</t>
  </si>
  <si>
    <t>Source: BSE, NSE and MSEI.</t>
  </si>
  <si>
    <t>Year/Month</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</si>
  <si>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</si>
  <si>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</si>
  <si>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</si>
  <si>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</si>
  <si>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</si>
  <si>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</si>
  <si>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</si>
  <si>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</si>
  <si>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</si>
  <si>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</si>
  <si>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</si>
  <si>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</si>
  <si>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</si>
  <si>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</si>
  <si>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</si>
  <si>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</si>
  <si>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</si>
  <si>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</si>
  <si>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</si>
  <si>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</si>
  <si>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</si>
  <si>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</si>
  <si>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</si>
  <si>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</si>
  <si>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No. of Trading Days</t>
  </si>
  <si>
    <t>No. of Trades (Lakh)</t>
  </si>
  <si>
    <t>Traded Quantity (Lakh)</t>
  </si>
  <si>
    <t>Demat Securities Traded (Lakh)</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</si>
  <si>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</si>
  <si>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</si>
  <si>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</si>
  <si>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</si>
  <si>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</si>
  <si>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</si>
  <si>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</si>
  <si>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</si>
  <si>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</si>
  <si>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</si>
  <si>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</si>
  <si>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</si>
  <si>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</si>
  <si>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</si>
  <si>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</si>
  <si>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</si>
  <si>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</si>
  <si>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</si>
  <si>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</si>
  <si>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</si>
  <si>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</si>
  <si>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</si>
  <si>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</si>
  <si>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</si>
  <si>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</si>
  <si>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</si>
  <si>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</si>
  <si>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</si>
  <si>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</si>
  <si>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</si>
  <si>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</si>
  <si>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</si>
  <si>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</si>
  <si>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</si>
  <si>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</si>
  <si>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</si>
  <si>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</si>
  <si>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</si>
  <si>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</si>
  <si>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</si>
  <si>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</si>
  <si>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</si>
  <si>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</si>
  <si>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</si>
  <si>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</si>
  <si>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</si>
  <si>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</si>
  <si>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</si>
  <si>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</si>
  <si>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</si>
  <si>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</si>
  <si>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Weightage (Percent)</t>
  </si>
  <si>
    <t>Beta</t>
  </si>
  <si>
    <t>R 2</t>
  </si>
  <si>
    <t>Daily
Volatility
(Percent)</t>
  </si>
  <si>
    <t>Monthly
Return
(Percent)</t>
  </si>
  <si>
    <t>Impact
Cost
(Percent)</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</si>
  <si>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</si>
  <si>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</si>
  <si>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</si>
  <si>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</si>
  <si>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Reliance Industries Ltd.</t>
  </si>
  <si>
    <t>HDFC Bank Ltd.</t>
  </si>
  <si>
    <t>Infosys Ltd.</t>
  </si>
  <si>
    <t>ICICI Bank Ltd.</t>
  </si>
  <si>
    <t>Kotak Mahindra Bank Ltd.</t>
  </si>
  <si>
    <t>Hindustan Unilever Ltd.</t>
  </si>
  <si>
    <t>ITC Ltd.</t>
  </si>
  <si>
    <t>Larsen &amp; Toubro Ltd.</t>
  </si>
  <si>
    <t>Bajaj Finance Ltd.</t>
  </si>
  <si>
    <t>Axis Bank Ltd.</t>
  </si>
  <si>
    <t>State Bank of India</t>
  </si>
  <si>
    <t>Bharti Airtel Ltd.</t>
  </si>
  <si>
    <t>Asian Paints Ltd.</t>
  </si>
  <si>
    <t>HCL Technologies Ltd.</t>
  </si>
  <si>
    <t>Bajaj Finserv Ltd.</t>
  </si>
  <si>
    <t>Tata Steel Ltd.</t>
  </si>
  <si>
    <t>Maruti Suzuki India Ltd.</t>
  </si>
  <si>
    <t>Wipro Ltd.</t>
  </si>
  <si>
    <t>Titan Company Ltd.</t>
  </si>
  <si>
    <t>Sun Pharmaceutical Industries Ltd.</t>
  </si>
  <si>
    <t>Tech Mahindra Ltd.</t>
  </si>
  <si>
    <t>UltraTech Cement Ltd.</t>
  </si>
  <si>
    <t>Mahindra &amp; Mahindra Ltd.</t>
  </si>
  <si>
    <t>Hindalco Industries Ltd.</t>
  </si>
  <si>
    <t>Nestle India Ltd.</t>
  </si>
  <si>
    <t>NTPC Ltd.</t>
  </si>
  <si>
    <t>HDFC Life Insurance Company Ltd.</t>
  </si>
  <si>
    <t>IndusInd Bank Ltd.</t>
  </si>
  <si>
    <t>JSW Steel Ltd.</t>
  </si>
  <si>
    <t>Power Grid Corporation of India Ltd.</t>
  </si>
  <si>
    <t>Grasim Industries Ltd.</t>
  </si>
  <si>
    <t>Divi's Laboratories Ltd.</t>
  </si>
  <si>
    <t>Tata Motors Ltd.</t>
  </si>
  <si>
    <t>Dr. Reddy's Laboratories Ltd.</t>
  </si>
  <si>
    <t>Adani Ports and Special Economic Zone Ltd.</t>
  </si>
  <si>
    <t>SBI Life Insurance Company Ltd.</t>
  </si>
  <si>
    <t>Oil &amp; Natural Gas Corporation Ltd.</t>
  </si>
  <si>
    <t>Cipla Ltd.</t>
  </si>
  <si>
    <t>Bajaj Auto Ltd.</t>
  </si>
  <si>
    <t>Tata Consumer Products Ltd.</t>
  </si>
  <si>
    <t>Britannia Industries Ltd.</t>
  </si>
  <si>
    <t>Bharat Petroleum Corporation Ltd.</t>
  </si>
  <si>
    <t>UPL Ltd.</t>
  </si>
  <si>
    <t>Eicher Motors Ltd.</t>
  </si>
  <si>
    <t>Coal India Ltd.</t>
  </si>
  <si>
    <t>Shree Cement Ltd.</t>
  </si>
  <si>
    <t>Hero MotoCorp Ltd.</t>
  </si>
  <si>
    <t>Indian Oil Corporation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</si>
  <si>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</si>
  <si>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</si>
  <si>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S.No.</t>
  </si>
  <si>
    <t>Issued Capital     (₹ crore)</t>
  </si>
  <si>
    <t>Free Float Market Capitalisation (₹ crore)</t>
  </si>
  <si>
    <t xml:space="preserve">Weightage (Percent)   </t>
  </si>
  <si>
    <t>R2</t>
  </si>
  <si>
    <t>Daily Volatility (Percent)</t>
  </si>
  <si>
    <t>Monthly Return (Percent)</t>
  </si>
  <si>
    <t>Impact Cost (Percent) *</t>
  </si>
  <si>
    <t>Power Grid Corporation of India Limited</t>
  </si>
  <si>
    <t>Na</t>
  </si>
  <si>
    <t>Housing Development Finance Corporation Limited</t>
  </si>
  <si>
    <t>IndusInd Bank Limited</t>
  </si>
  <si>
    <t>Hindustan Unilever Limited</t>
  </si>
  <si>
    <t>HCL Technologies Limited</t>
  </si>
  <si>
    <t>Tata Consultancy Services Limited</t>
  </si>
  <si>
    <t>ITC Limited</t>
  </si>
  <si>
    <t>Hindalco Industries Limited</t>
  </si>
  <si>
    <t>Axis Bank Limited</t>
  </si>
  <si>
    <t>Kotak Mahindra Bank Limited</t>
  </si>
  <si>
    <t>Bharti Airtel Limited</t>
  </si>
  <si>
    <t>Reliance Industries Limited</t>
  </si>
  <si>
    <t>Infosys Limited</t>
  </si>
  <si>
    <t>Asian Paints Limited</t>
  </si>
  <si>
    <t>Grasim Industries Limited</t>
  </si>
  <si>
    <t>Titan Company Limited</t>
  </si>
  <si>
    <t>Tata Steel Limited</t>
  </si>
  <si>
    <t>Bajaj Finance Limited</t>
  </si>
  <si>
    <t>Tech Mahindra Limited</t>
  </si>
  <si>
    <t>Wipro Limited</t>
  </si>
  <si>
    <t>UltraTech Cement Limited</t>
  </si>
  <si>
    <t>Larsen &amp; Toubro Limited</t>
  </si>
  <si>
    <t>HDFC Bank Limited</t>
  </si>
  <si>
    <t>Maruti Suzuki India Limited</t>
  </si>
  <si>
    <t>Mahindra &amp; Mahindra Limited</t>
  </si>
  <si>
    <t>ICICI Bank Limited</t>
  </si>
  <si>
    <t>Oil &amp; Natural Gas Corporation Limited</t>
  </si>
  <si>
    <t>Dr. Reddy's Laboratories Limited</t>
  </si>
  <si>
    <t>Nestle India Ltd</t>
  </si>
  <si>
    <t>Sun Pharmaceuticals Industries Limited</t>
  </si>
  <si>
    <t>NTPC Limited</t>
  </si>
  <si>
    <t>Tata Motors Limited</t>
  </si>
  <si>
    <t>Bajaj Auto Limited</t>
  </si>
  <si>
    <t>Cipla Limited</t>
  </si>
  <si>
    <t>Britannia Industries Limited</t>
  </si>
  <si>
    <t>HDFC Life Insurance Company Limited</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</si>
  <si>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</si>
  <si>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</si>
  <si>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</si>
  <si>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</si>
  <si>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</si>
  <si>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</si>
  <si>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</si>
  <si>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</si>
  <si>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</si>
  <si>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</si>
  <si>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</si>
  <si>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</si>
  <si>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</si>
  <si>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BSE Sensex</t>
  </si>
  <si>
    <t>BSE 100</t>
  </si>
  <si>
    <t>BSE 500</t>
  </si>
  <si>
    <t>Nifty 50</t>
  </si>
  <si>
    <t>Nifty Next 50</t>
  </si>
  <si>
    <t>Nifty 500</t>
  </si>
  <si>
    <t>SX40</t>
  </si>
  <si>
    <t>Source: BSE, MSEI and NSE.</t>
  </si>
  <si>
    <t>Note: Volatility is calculated as the standard deviation of the natural log of daily returns in indices for the respective period.</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</si>
  <si>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</si>
  <si>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</si>
  <si>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</si>
  <si>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</si>
  <si>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</si>
  <si>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</si>
  <si>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</si>
  <si>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</si>
  <si>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</si>
  <si>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</si>
  <si>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</si>
  <si>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</si>
  <si>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</si>
  <si>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</si>
  <si>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Percent  of Delivered Value to Total Turnover</t>
  </si>
  <si>
    <t>Delivered Quantity in Demat Mode (Lakh)</t>
  </si>
  <si>
    <t>Percent of Demat Delivered Quantity to Total Delivered Quantity</t>
  </si>
  <si>
    <t>Percent of Demat Delivered Value to Total Delivered Value</t>
  </si>
  <si>
    <t>Short Delivery (Auctioned quantity) (Lakh)</t>
  </si>
  <si>
    <t>Percent of Short Delivery to Delivery Quantity</t>
  </si>
  <si>
    <t>Table 32: Settlement Statistics for Cash Segment of NSE</t>
  </si>
  <si>
    <t>Settlement Statistics for settlement type N, excluding CM Series IL &amp; BL</t>
  </si>
  <si>
    <t>Table 33: Settlement Statistics for Cash Segment of MSEI</t>
  </si>
  <si>
    <t>Month Sorting</t>
  </si>
  <si>
    <t>Delivered Value      (₹ crore)</t>
  </si>
  <si>
    <t>Delivered Value in Demat Mode     (₹ crore)</t>
  </si>
  <si>
    <t>Funds Pay-in (₹ crore)</t>
  </si>
  <si>
    <t>Securities Pay-in (₹ crore)</t>
  </si>
  <si>
    <t>Settlement Guarantee Fund(₹ crore)</t>
  </si>
  <si>
    <t>Year/     Month</t>
  </si>
  <si>
    <t>Index Futures</t>
  </si>
  <si>
    <t>Stock Futures</t>
  </si>
  <si>
    <t>Index Options</t>
  </si>
  <si>
    <t>Stock Options</t>
  </si>
  <si>
    <t>Open Interest at the end of Month</t>
  </si>
  <si>
    <t>Call</t>
  </si>
  <si>
    <t>Put</t>
  </si>
  <si>
    <t>No. of
Contracts</t>
  </si>
  <si>
    <t>Note: 1. Notional Turnover = (Strike Price + Premium) * Quantity.</t>
  </si>
  <si>
    <t xml:space="preserve">Table 35: Trends in Equity Derivatives Segment at NSE (Turnover in Notional Value) </t>
  </si>
  <si>
    <t>Index/Stock
Futures</t>
  </si>
  <si>
    <t>Index/Stock
Options</t>
  </si>
  <si>
    <t>Settlement
Gurantee
Fund</t>
  </si>
  <si>
    <t>MTM
Settlement</t>
  </si>
  <si>
    <t>Final
Settlement</t>
  </si>
  <si>
    <t>Premium
Settlement</t>
  </si>
  <si>
    <t>Exercise
Settlement</t>
  </si>
  <si>
    <t>Percentage Share in Open Interest</t>
  </si>
  <si>
    <t>Pro</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</si>
  <si>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</si>
  <si>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</si>
  <si>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</si>
  <si>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</si>
  <si>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</si>
  <si>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</si>
  <si>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</si>
  <si>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</si>
  <si>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</si>
  <si>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</si>
  <si>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</si>
  <si>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</si>
  <si>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</si>
  <si>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FINNIFTY</t>
  </si>
  <si>
    <t>Currency Futures</t>
  </si>
  <si>
    <t>Currency  Options</t>
  </si>
  <si>
    <t>Open Interest at the end of  the Month</t>
  </si>
  <si>
    <t>No. of Contracts</t>
  </si>
  <si>
    <t xml:space="preserve">No. of Contracts </t>
  </si>
  <si>
    <t>Source: BSE</t>
  </si>
  <si>
    <t>No. of Trading  Days</t>
  </si>
  <si>
    <t>Currency Options</t>
  </si>
  <si>
    <t>Open Interest at the
end of Month</t>
  </si>
  <si>
    <t>Notes: 1. Trading Value :- For Futures, Value of contract = Traded Qty*Traded Price. 2. For Options, Value of contract = Traded Qty*(Strike Price+Traded Premium)</t>
  </si>
  <si>
    <t>Currency
Futures</t>
  </si>
  <si>
    <t>Open Interest as on last day of the month (in lots)</t>
  </si>
  <si>
    <t>USDINR</t>
  </si>
  <si>
    <t>EURINR</t>
  </si>
  <si>
    <t>GBPINR</t>
  </si>
  <si>
    <t>JPYINR</t>
  </si>
  <si>
    <t>EURUSD</t>
  </si>
  <si>
    <t>GBPUSD</t>
  </si>
  <si>
    <t>USDJPY</t>
  </si>
  <si>
    <t>Open Interest as on last day of the month ( in lots)</t>
  </si>
  <si>
    <t>Table 47:  Instrument-wise Turnover in Currency Derivative Segment of MSEI</t>
  </si>
  <si>
    <t>Open Interest as on last day of the month
(in lots)</t>
  </si>
  <si>
    <t>1 Month</t>
  </si>
  <si>
    <t>&gt; 3 Months</t>
  </si>
  <si>
    <t>Interest Rate Futures</t>
  </si>
  <si>
    <t>Open Interest at
the end of</t>
  </si>
  <si>
    <t>Interest RateFutures</t>
  </si>
  <si>
    <t xml:space="preserve">Open Interest at the end of </t>
  </si>
  <si>
    <t>Source: BSE, NSE and MSEI</t>
  </si>
  <si>
    <t>Physical Delivery Settlement</t>
  </si>
  <si>
    <t>MTM Settlement</t>
  </si>
  <si>
    <t>Source: NSE, BSE and MSEI</t>
  </si>
  <si>
    <t>Cumulative Net Investment (US $ mn.)</t>
  </si>
  <si>
    <t>Source: NSDL, CDSL</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</si>
  <si>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</si>
  <si>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</si>
  <si>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</si>
  <si>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</si>
  <si>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</si>
  <si>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</si>
  <si>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</si>
  <si>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</si>
  <si>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</si>
  <si>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</si>
  <si>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</si>
  <si>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</si>
  <si>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Source: Custodians.</t>
  </si>
  <si>
    <t>Gross Mobilisation</t>
  </si>
  <si>
    <t>Redemption</t>
  </si>
  <si>
    <t>Net Inflow/ Outflow</t>
  </si>
  <si>
    <t>Assets at the
End of
Period</t>
  </si>
  <si>
    <t>Pvt. Sector</t>
  </si>
  <si>
    <t>Public Sector</t>
  </si>
  <si>
    <t>Open</t>
  </si>
  <si>
    <t>Year/  Month</t>
  </si>
  <si>
    <t>Gross Purchases</t>
  </si>
  <si>
    <t>Gross Sales</t>
  </si>
  <si>
    <t>Net Purchases /Sales</t>
  </si>
  <si>
    <t>Net purchases /Sale</t>
  </si>
  <si>
    <t>Particulars</t>
  </si>
  <si>
    <t>No. of Clients</t>
  </si>
  <si>
    <t>Listed Equity</t>
  </si>
  <si>
    <t>Unlisted Equity</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</si>
  <si>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</si>
  <si>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</si>
  <si>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</si>
  <si>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</si>
  <si>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</si>
  <si>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</si>
  <si>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</si>
  <si>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</si>
  <si>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</si>
  <si>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</si>
  <si>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</si>
  <si>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</si>
  <si>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</si>
  <si>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</si>
  <si>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</si>
  <si>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</si>
  <si>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</si>
  <si>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</si>
  <si>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</si>
  <si>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</si>
  <si>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</si>
  <si>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</si>
  <si>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</si>
  <si>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</si>
  <si>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Source: NSDL and CDSL.</t>
  </si>
  <si>
    <t>Companies Live</t>
  </si>
  <si>
    <t>DPs Live</t>
  </si>
  <si>
    <t>DPs
Locations</t>
  </si>
  <si>
    <t>Demat 
Quantity 
(million securities)</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</si>
  <si>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</si>
  <si>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 Includes Nine Participants which are under closure/termination process and SEBI registration is not yet cancelled/suspended</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</si>
  <si>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</si>
  <si>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</si>
  <si>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</si>
  <si>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</si>
  <si>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</si>
  <si>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</si>
  <si>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</si>
  <si>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</si>
  <si>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</si>
  <si>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</si>
  <si>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</si>
  <si>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</si>
  <si>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</si>
  <si>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</si>
  <si>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</si>
  <si>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</si>
  <si>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Note: The categories included in Others are Preference Shares, Mutual Fund Units, Warrants, PTCs, Treasury Bills, CPs, CDs and Government Securities.</t>
  </si>
  <si>
    <t>Exchanges</t>
  </si>
  <si>
    <t>Futures</t>
  </si>
  <si>
    <t>Options</t>
  </si>
  <si>
    <t>Agriculture</t>
  </si>
  <si>
    <t>Metals other than bullion</t>
  </si>
  <si>
    <t xml:space="preserve">Bullion </t>
  </si>
  <si>
    <t>Energy</t>
  </si>
  <si>
    <t>Gems and Stones</t>
  </si>
  <si>
    <t>Bullion</t>
  </si>
  <si>
    <t>Metal</t>
  </si>
  <si>
    <t>NCDEX</t>
  </si>
  <si>
    <t>Permitted for trading</t>
  </si>
  <si>
    <t>MCX</t>
  </si>
  <si>
    <t>Traded</t>
  </si>
  <si>
    <t>Source: MCX and NCDEX</t>
  </si>
  <si>
    <t>Metals</t>
  </si>
  <si>
    <t>Volume ('000 tonnes)</t>
  </si>
  <si>
    <t>Source: MCX</t>
  </si>
  <si>
    <t>Source: NCDEX</t>
  </si>
  <si>
    <t>No.of Trading days</t>
  </si>
  <si>
    <t>No. of contracts traded</t>
  </si>
  <si>
    <t xml:space="preserve">No. of contracts </t>
  </si>
  <si>
    <t>Open interest at the end of the period</t>
  </si>
  <si>
    <t>Name of the Commodity</t>
  </si>
  <si>
    <t>Gold</t>
  </si>
  <si>
    <t>Silver</t>
  </si>
  <si>
    <t>Aluminium</t>
  </si>
  <si>
    <t>Copper</t>
  </si>
  <si>
    <t>Lead</t>
  </si>
  <si>
    <t>Nickel</t>
  </si>
  <si>
    <t>Zinc</t>
  </si>
  <si>
    <t>Cotton</t>
  </si>
  <si>
    <t>CPO</t>
  </si>
  <si>
    <t>Kapas</t>
  </si>
  <si>
    <t>Mentha Oil</t>
  </si>
  <si>
    <t>Rubber</t>
  </si>
  <si>
    <t>Crude Oil</t>
  </si>
  <si>
    <t>Natural Gas (trln. Btu)</t>
  </si>
  <si>
    <t>iCOMDEX Metal</t>
  </si>
  <si>
    <t>Source : MCX</t>
  </si>
  <si>
    <t>Source :  RBI, FBIL,  MOSPI,  Ministry of Commerce &amp; Industry, Office of the Economic Adviser.</t>
  </si>
  <si>
    <t>Real estate investment trust (REITs)</t>
  </si>
  <si>
    <t>*In instances where offers have more than one objective, the issue is classified only under one of the same.</t>
  </si>
  <si>
    <t>Data is compiled based on offer closing date</t>
  </si>
  <si>
    <t>Table 6:  Issues Listed on SME Platform</t>
  </si>
  <si>
    <t>Amount 
( ₹   crore)</t>
  </si>
  <si>
    <t>Notes -</t>
  </si>
  <si>
    <t>From April 2020 onwards, data on IPO issues are categorised based on the listing date .</t>
  </si>
  <si>
    <t>Table includes only IPOs listed at SME platform. In 2020-21, one FPO of Rs.30 crore was issued and same has not been included in the table.</t>
  </si>
  <si>
    <t>Table 7:  Industry-wise Classification of Capital Raised through Public and Rights Issues (Equity)</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</si>
  <si>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</si>
  <si>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</si>
  <si>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</si>
  <si>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</si>
  <si>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</si>
  <si>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</si>
  <si>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</si>
  <si>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</si>
  <si>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</si>
  <si>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</si>
  <si>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</si>
  <si>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</si>
  <si>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</si>
  <si>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</si>
  <si>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</si>
  <si>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</si>
  <si>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</si>
  <si>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</si>
  <si>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</si>
  <si>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</si>
  <si>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</si>
  <si>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</si>
  <si>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</si>
  <si>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</si>
  <si>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&gt;=₹500 crore</t>
  </si>
  <si>
    <t xml:space="preserve">  ≥ 100 crore -&lt;500 crore</t>
  </si>
  <si>
    <t xml:space="preserve">Notes: 1. The above data includes both "no. of issues" and "Amount" raised on conversion of convertible securities issued on QIP basis. 
</t>
  </si>
  <si>
    <r>
      <t>Table 16: Distribution of Turnover on Cash Segments of Stock Exchanges (</t>
    </r>
    <r>
      <rPr>
        <b/>
        <sz val="11"/>
        <color indexed="8"/>
        <rFont val="Rupee Foradian"/>
        <family val="2"/>
      </rPr>
      <t>`</t>
    </r>
    <r>
      <rPr>
        <b/>
        <sz val="11"/>
        <color indexed="8"/>
        <rFont val="Garamond"/>
        <family val="1"/>
      </rPr>
      <t>crore)</t>
    </r>
  </si>
  <si>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</si>
  <si>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</si>
  <si>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</si>
  <si>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</si>
  <si>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</si>
  <si>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</si>
  <si>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</si>
  <si>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5. The above is calculated for a month for the portfolio size of Rs. 5 lakh.  It is calculated for the current month.</t>
  </si>
  <si>
    <t>Average Trade Size (₹)</t>
  </si>
  <si>
    <t>Free Float
Market
Capitalisation
(₹ crore)</t>
  </si>
  <si>
    <t>Issued
Capital 
(₹ crore)</t>
  </si>
  <si>
    <t>Delivered Value   (₹ crore)</t>
  </si>
  <si>
    <t>Settlement Guarantee Fund (₹ crore)</t>
  </si>
  <si>
    <t>Delivered Value      (₹  crore)</t>
  </si>
  <si>
    <t>Turnover
(₹ crore)</t>
  </si>
  <si>
    <t>Open Interest at the end of Period</t>
  </si>
  <si>
    <t>Table 36: Settlement Statistics in Equity Derivatives Segment at BSE and NSE (₹ crore)</t>
  </si>
  <si>
    <t>Turnover Share (in Percentage)</t>
  </si>
  <si>
    <t>Value 
(₹ crore)</t>
  </si>
  <si>
    <t>Turnover
(₹  crore)</t>
  </si>
  <si>
    <t>Value
(₹  crore)</t>
  </si>
  <si>
    <t>Turnover (₹  crore)</t>
  </si>
  <si>
    <t>Table 44: Settlement Statistics of Currency Derivatives Segment (₹ crore)</t>
  </si>
  <si>
    <t>Turnover ( ₹  crore)</t>
  </si>
  <si>
    <t>Table 48: Maturity-wise Turnover in Currency Derivative Segment of BSE (₹ crore)</t>
  </si>
  <si>
    <t>2 Months</t>
  </si>
  <si>
    <t>3 Months</t>
  </si>
  <si>
    <t xml:space="preserve">2 Months   </t>
  </si>
  <si>
    <t>Table 49: Maturity-wise Turnover in Currency Derivative Segment of NSE  (₹ crore)</t>
  </si>
  <si>
    <t>Traded Value 
(₹ crore)</t>
  </si>
  <si>
    <t>Table 52: Settlement Statistics in Interest Rate Futures at BSE, NSE and MSEI (₹ crore)</t>
  </si>
  <si>
    <t>Table 50: Maturity-wise Turnover in Currency Derivative Segment of MSEI (₹ crore)</t>
  </si>
  <si>
    <t>Gross Purchase (₹ crore)</t>
  </si>
  <si>
    <t>Gross Sales (₹ crore)</t>
  </si>
  <si>
    <t>Net Investment  (₹ crore)</t>
  </si>
  <si>
    <t>Net Investment (US $ mn.)</t>
  </si>
  <si>
    <t>Amount (₹ crore)</t>
  </si>
  <si>
    <t xml:space="preserve">Notes:  </t>
  </si>
  <si>
    <t>Notional value of ODIs on Equity, Debt , Hybrid securities &amp; Derivatives (₹ crore)</t>
  </si>
  <si>
    <t>Notional value of ODIs on Equity Debt , Hybrid securities excluding Derivatives (₹ crore)</t>
  </si>
  <si>
    <t>Assets Under Custody of FPIs (₹ crore)</t>
  </si>
  <si>
    <t>Table 54: Notional Value of Offshore Derivative Instruments (ODIs) compared to Assets Under Custody (AUC) of FPIs (₹ crore)</t>
  </si>
  <si>
    <t>Sr. No.</t>
  </si>
  <si>
    <t>Scheme Category</t>
  </si>
  <si>
    <t xml:space="preserve">No. of schemes </t>
  </si>
  <si>
    <t xml:space="preserve">No. of Folios </t>
  </si>
  <si>
    <t>Funds mobilized  (₹ crore)</t>
  </si>
  <si>
    <t>Repurchase/ Redemptio  (₹ crore)</t>
  </si>
  <si>
    <t>Net Inflow (+ve)/ Outflow (-ve)   (₹ crore)</t>
  </si>
  <si>
    <t>Net Assets Under Management as on  March 31,2021(₹ crore)</t>
  </si>
  <si>
    <t xml:space="preserve">Funds mobilized  (₹ crore)
 </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</si>
  <si>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</si>
  <si>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</si>
  <si>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</si>
  <si>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</si>
  <si>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</si>
  <si>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</si>
  <si>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</si>
  <si>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</si>
  <si>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</si>
  <si>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</si>
  <si>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</si>
  <si>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</si>
  <si>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</si>
  <si>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</si>
  <si>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</si>
  <si>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</si>
  <si>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</si>
  <si>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</si>
  <si>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</si>
  <si>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</si>
  <si>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</si>
  <si>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</si>
  <si>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</si>
  <si>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</si>
  <si>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</si>
  <si>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</si>
  <si>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</si>
  <si>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</si>
  <si>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</si>
  <si>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</si>
  <si>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</si>
  <si>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</si>
  <si>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</si>
  <si>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III</t>
  </si>
  <si>
    <t>Hybrid Schemes</t>
  </si>
  <si>
    <t>Conservative Hybrid Fund</t>
  </si>
  <si>
    <t>Balanced Hybrid Fund/Aggressive Hybrid Fund</t>
  </si>
  <si>
    <t>Dynamic Asset Allocation/Balanced Advantage</t>
  </si>
  <si>
    <t>Multi Asset Allocation</t>
  </si>
  <si>
    <t>Arbitrage Fund</t>
  </si>
  <si>
    <t>Equity Savings Fund</t>
  </si>
  <si>
    <t>IV</t>
  </si>
  <si>
    <t>Solution Oriented  Schemes</t>
  </si>
  <si>
    <t>Retirement Fund</t>
  </si>
  <si>
    <t>Childrens' Fund</t>
  </si>
  <si>
    <t>V</t>
  </si>
  <si>
    <t>Other Schemes</t>
  </si>
  <si>
    <t>Index Funds</t>
  </si>
  <si>
    <t>GOLD ETFs</t>
  </si>
  <si>
    <t>Other ETFs</t>
  </si>
  <si>
    <t>Fund of funds investing overseas</t>
  </si>
  <si>
    <t>Total A-Open ended Schemes</t>
  </si>
  <si>
    <t>B</t>
  </si>
  <si>
    <t>Close  Ended Schemes</t>
  </si>
  <si>
    <t>i</t>
  </si>
  <si>
    <t>Fixed Term Plan</t>
  </si>
  <si>
    <t>ii</t>
  </si>
  <si>
    <t>Capital Protection Oriented  Schemes</t>
  </si>
  <si>
    <t>iii</t>
  </si>
  <si>
    <t xml:space="preserve">Infrastructure Debt Fund </t>
  </si>
  <si>
    <t>iv</t>
  </si>
  <si>
    <t>Other Debt</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</si>
  <si>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</si>
  <si>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</si>
  <si>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</si>
  <si>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</si>
  <si>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</si>
  <si>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</si>
  <si>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</si>
  <si>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</si>
  <si>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59: Assets Managed by Portfolio Managers</t>
  </si>
  <si>
    <t>Discretionary#</t>
  </si>
  <si>
    <t>Non-Discretionary</t>
  </si>
  <si>
    <t>Advisory</t>
  </si>
  <si>
    <t>Advisory**</t>
  </si>
  <si>
    <t>AUM (₹ crore)</t>
  </si>
  <si>
    <t>Plain Debt Listed</t>
  </si>
  <si>
    <t>Plain Debt Unlisted</t>
  </si>
  <si>
    <t>Structured Debt Listed</t>
  </si>
  <si>
    <t>Structured Debt Unlisted</t>
  </si>
  <si>
    <t>Derivatives- Equity</t>
  </si>
  <si>
    <t>Derivatives- Commodity</t>
  </si>
  <si>
    <t>Derivatives- Others</t>
  </si>
  <si>
    <t>Total*</t>
  </si>
  <si>
    <t xml:space="preserve">1. **Value of Assets for which Advisory Services are being given. </t>
  </si>
  <si>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#Source for listed securities information: Issuer/ NSE/BSE. </t>
  </si>
  <si>
    <t>276*</t>
  </si>
  <si>
    <t>Demat Value (₹ crore)</t>
  </si>
  <si>
    <t>Demat Value  (₹ crore)</t>
  </si>
  <si>
    <t xml:space="preserve">Energy </t>
  </si>
  <si>
    <t>Indices</t>
  </si>
  <si>
    <t xml:space="preserve">Contracts floated </t>
  </si>
  <si>
    <t>ICEX</t>
  </si>
  <si>
    <t>Source: NCDEX, MCX, ICEX, BSE and NSE</t>
  </si>
  <si>
    <t xml:space="preserve"> </t>
  </si>
  <si>
    <t xml:space="preserve">MCX iCOMDEX </t>
  </si>
  <si>
    <t xml:space="preserve">NCDEX Nkrishi </t>
  </si>
  <si>
    <t>Total Futures</t>
  </si>
  <si>
    <t>Apr.21</t>
  </si>
  <si>
    <t>Year / 
Month</t>
  </si>
  <si>
    <t>Total Options</t>
  </si>
  <si>
    <t xml:space="preserve">Call Options </t>
  </si>
  <si>
    <t xml:space="preserve">Put Options </t>
  </si>
  <si>
    <r>
      <t>Notional Value 
(</t>
    </r>
    <r>
      <rPr>
        <sz val="10"/>
        <rFont val="Garamond"/>
        <family val="1"/>
      </rPr>
      <t>₹</t>
    </r>
    <r>
      <rPr>
        <b/>
        <sz val="10"/>
        <rFont val="Garamond"/>
        <family val="1"/>
      </rPr>
      <t xml:space="preserve"> crore)</t>
    </r>
  </si>
  <si>
    <t xml:space="preserve">Agriculture </t>
  </si>
  <si>
    <t xml:space="preserve">Agridex Index </t>
  </si>
  <si>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</si>
  <si>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</si>
  <si>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</si>
  <si>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</si>
  <si>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 xml:space="preserve">Metals </t>
  </si>
  <si>
    <t xml:space="preserve">Gems and Stones </t>
  </si>
  <si>
    <t xml:space="preserve">Total </t>
  </si>
  <si>
    <t>Source: ICEX</t>
  </si>
  <si>
    <t>Base Metal</t>
  </si>
  <si>
    <t>No. of contracts</t>
  </si>
  <si>
    <r>
      <t>Notional Value 
(</t>
    </r>
    <r>
      <rPr>
        <sz val="12"/>
        <rFont val="Garamond"/>
        <family val="1"/>
      </rPr>
      <t>₹</t>
    </r>
    <r>
      <rPr>
        <b/>
        <sz val="12"/>
        <rFont val="Garamond"/>
        <family val="1"/>
      </rPr>
      <t xml:space="preserve"> crore)</t>
    </r>
  </si>
  <si>
    <t>Year</t>
  </si>
  <si>
    <t>VCPs/ Hedger</t>
  </si>
  <si>
    <t>Proprietary traders</t>
  </si>
  <si>
    <t>Domestic Financial institutional investors</t>
  </si>
  <si>
    <t>Farmers / FPOs</t>
  </si>
  <si>
    <t>Notes: 1  Turnover is based on the current Unique Client Code  classification as uploaded by the members of the exchanges for the respective commodities.</t>
  </si>
  <si>
    <t>Source: MCX, NCDEX, ICEX, BSE and NSE</t>
  </si>
  <si>
    <t>Exchange &amp; Segment</t>
  </si>
  <si>
    <t>Commodity Type</t>
  </si>
  <si>
    <t>Volume
('000 tonnes)</t>
  </si>
  <si>
    <t>Value (Rs. crore)</t>
  </si>
  <si>
    <t>MCX Futures</t>
  </si>
  <si>
    <t>Total for Bullion</t>
  </si>
  <si>
    <t>Base Metals</t>
  </si>
  <si>
    <t>Total for Base Metals</t>
  </si>
  <si>
    <t>Agri</t>
  </si>
  <si>
    <t>Total for Agri.</t>
  </si>
  <si>
    <t>Total for Energy</t>
  </si>
  <si>
    <t xml:space="preserve">iCOMDEX Bullion </t>
  </si>
  <si>
    <t>Total for Index Futures</t>
  </si>
  <si>
    <t>MCX Options</t>
  </si>
  <si>
    <t>Note : 1. Natural Gas volume is in trillion BTU and is not included for computing the  total volume in "000 tonnes".</t>
  </si>
  <si>
    <t xml:space="preserve">           2. iCOMDEX Bullion volumes are in '000 lots and is not included for computing the total volume in "000 tonnes". One lot = Rs. 50 * MCX iCOMDEX Bullion Index</t>
  </si>
  <si>
    <t xml:space="preserve">          3. iCOMDEX Metal volumes are in '000 lots and is not included for computing the total volume in "000 tonnes". One lot = Rs. 50 * MCX iCOMDEX Metal Index</t>
  </si>
  <si>
    <t xml:space="preserve">          4. Options includes both 'options on futures' and 'options on goods'</t>
  </si>
  <si>
    <t xml:space="preserve">          5. Conversion factors: Cotton (1 Bale=170 kg), Crude Oil (1 Tonne = 7.33Barrels)</t>
  </si>
  <si>
    <t>Sr.No</t>
  </si>
  <si>
    <t xml:space="preserve">Name of Agri. Commodity </t>
  </si>
  <si>
    <t>Volume 
('000 tonnes)</t>
  </si>
  <si>
    <t>Agri.</t>
  </si>
  <si>
    <t xml:space="preserve">AGRIDEX, GUARDEX, SOYDEX  Index </t>
  </si>
  <si>
    <t>Barley</t>
  </si>
  <si>
    <t>Bajra</t>
  </si>
  <si>
    <t>Castorseed</t>
  </si>
  <si>
    <t>Chana</t>
  </si>
  <si>
    <t>Cotton seed oil cake</t>
  </si>
  <si>
    <t>Coriander</t>
  </si>
  <si>
    <t>Guargum</t>
  </si>
  <si>
    <t>Guar seed</t>
  </si>
  <si>
    <t>Gur</t>
  </si>
  <si>
    <t>Jeera</t>
  </si>
  <si>
    <t>Maize</t>
  </si>
  <si>
    <t>RM seed</t>
  </si>
  <si>
    <t>Soy bean</t>
  </si>
  <si>
    <t>Refined Soy Oil</t>
  </si>
  <si>
    <t>Turmeric</t>
  </si>
  <si>
    <t>Wheat</t>
  </si>
  <si>
    <t>Steel Long</t>
  </si>
  <si>
    <t>Total for Metal</t>
  </si>
  <si>
    <t>Guarseed</t>
  </si>
  <si>
    <t>Soybean</t>
  </si>
  <si>
    <t>RM Seed</t>
  </si>
  <si>
    <t>ICEX Futures</t>
  </si>
  <si>
    <t>Gems &amp; Stones</t>
  </si>
  <si>
    <t>Diamond 0.3CT</t>
  </si>
  <si>
    <t>Diamond 0.5CT</t>
  </si>
  <si>
    <t>Diamond 1CT</t>
  </si>
  <si>
    <t>Total for Diamond</t>
  </si>
  <si>
    <t xml:space="preserve">Rubber </t>
  </si>
  <si>
    <t>Paddy Basmati</t>
  </si>
  <si>
    <t>NSE Futures</t>
  </si>
  <si>
    <t>Gold Mini</t>
  </si>
  <si>
    <t>Gold 1 g</t>
  </si>
  <si>
    <t>Crude Degummed Soybean Oil </t>
  </si>
  <si>
    <t>NSE Options</t>
  </si>
  <si>
    <t>BSE Futures</t>
  </si>
  <si>
    <t>Gold M</t>
  </si>
  <si>
    <t>Guar Seed</t>
  </si>
  <si>
    <t>Cotton29</t>
  </si>
  <si>
    <t>BSE Almond</t>
  </si>
  <si>
    <t>Cotton 34</t>
  </si>
  <si>
    <t xml:space="preserve">SUFIBLT           </t>
  </si>
  <si>
    <t>Brent Crude</t>
  </si>
  <si>
    <t>Total -BSE Futures</t>
  </si>
  <si>
    <t>BSE Options</t>
  </si>
  <si>
    <t>Silver KG</t>
  </si>
  <si>
    <t>Total -BSE Options</t>
  </si>
  <si>
    <t>1 Volume for Diamond 1 CT, 0.5CT &amp; 0.3CT are in cents and hence not included in volume ("000" tonnes)</t>
  </si>
  <si>
    <t>2 Conversion factors: Brent Crude Oil (1 Tonne = 7.33 Barrels)</t>
  </si>
  <si>
    <t>Source : ICEX, BSE and NSE</t>
  </si>
  <si>
    <t>Table 74:  Macro Economic Indicators</t>
  </si>
  <si>
    <t>II. Gross Saving as a per cent of Gross National Disposable Income at current market prices in 2019-20*</t>
  </si>
  <si>
    <t>III. Gross Capital Formation as a per cent of GDP at current market prices in 2019-20*</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</si>
  <si>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</si>
  <si>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</si>
  <si>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</si>
  <si>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</si>
  <si>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</si>
  <si>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</si>
  <si>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</si>
  <si>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</si>
  <si>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</si>
  <si>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</si>
  <si>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7.40/8.80</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</si>
  <si>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</si>
  <si>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</si>
  <si>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</si>
  <si>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</si>
  <si>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</si>
  <si>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</si>
  <si>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</si>
  <si>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</si>
  <si>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</si>
  <si>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</si>
  <si>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</si>
  <si>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</si>
  <si>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</si>
  <si>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5524^</t>
  </si>
  <si>
    <t>Wholesale Price Index (2011-12=100) Rate (in per cent) (Y-o-Y)</t>
  </si>
  <si>
    <t>Consumer Price Index (2012 =100) Rate (in per cent)</t>
  </si>
  <si>
    <t>IX.  Index of Industrial Production (Base year 2011-12 = 100)</t>
  </si>
  <si>
    <t>General</t>
  </si>
  <si>
    <t>NA</t>
  </si>
  <si>
    <t>Mining</t>
  </si>
  <si>
    <t>Manufacturing</t>
  </si>
  <si>
    <t>Electricity</t>
  </si>
  <si>
    <t>X. External Sector Indicators (USD million)</t>
  </si>
  <si>
    <t xml:space="preserve">Exports </t>
  </si>
  <si>
    <t>Imports</t>
  </si>
  <si>
    <t>Trade Balance</t>
  </si>
  <si>
    <t xml:space="preserve">Notes: </t>
  </si>
  <si>
    <t>* First Revised Estimates as per MOSPI press release dated Jan. 29, 2021</t>
  </si>
  <si>
    <t>Data for CPI, WPI, IIP and External sector have been compiled based on available information.</t>
  </si>
  <si>
    <t xml:space="preserve">           </t>
  </si>
  <si>
    <t>Table 4: Trends in Open Offers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</si>
  <si>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</si>
  <si>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</si>
  <si>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</si>
  <si>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14: Ratings Assigned for Long-term Corporate Debt Securities (Maturity &gt;= 1 year)</t>
  </si>
  <si>
    <t>Table 15: Ratings Assigned for Long-term Corporate Debt Securities (Maturity &gt;= 1 year)</t>
  </si>
  <si>
    <t>Table 16: Distribution of Turnover on Cash Segments of Exchanges</t>
  </si>
  <si>
    <t>Table 29: Daily Volatility of Major Indices</t>
  </si>
  <si>
    <t>Table 30: Percentage Share of Top ‘N’ Securities/Members in Turnover of Cash Segment</t>
  </si>
  <si>
    <t>Table 36: Settlement Statistics in Equity Derivatives Segment at BSE and NSE</t>
  </si>
  <si>
    <t xml:space="preserve">Table 44: Settlement Statistics of Currency Derivatives Segment </t>
  </si>
  <si>
    <t>Table 46: Instrument-wise Turnover in Currency Derivatives Segment  of NSE</t>
  </si>
  <si>
    <t>Table 48: Maturity-wise Turnover in Currency Derivative Segment of BSE</t>
  </si>
  <si>
    <t>Table 49: Maturity-wise Turnover in Currency Derivative Segment of NSE</t>
  </si>
  <si>
    <t xml:space="preserve">Table 50: Maturity-wise Turnover in Currency Derivative Segment of MSEI </t>
  </si>
  <si>
    <t>Table 52: Settlement Statistics in Interest Rate Futures at BSE, NSE and MSEI</t>
  </si>
  <si>
    <t>Table 54: Notional Value of Offshore Derivative Instruments (ODIs) Vs Assets Under Custody (AUC) of FPIs</t>
  </si>
  <si>
    <t>Face Value (₹ )</t>
  </si>
  <si>
    <t>Issue Price (₹ )</t>
  </si>
  <si>
    <t>Amount (₹  crore)</t>
  </si>
  <si>
    <t>Traded Value (₹ crore)</t>
  </si>
  <si>
    <t>The city-wise distribution of turnover is based on the cities uploaded in the UCC database of the Exchange for clientele trades and members registered office city for proprietary trades.</t>
  </si>
  <si>
    <t>7.30/8.80</t>
  </si>
  <si>
    <t>Amount 
( ₹ crore)</t>
  </si>
  <si>
    <t>Public Announcement Date</t>
  </si>
  <si>
    <t>Offer
 Price 
(₹ ) per share</t>
  </si>
  <si>
    <t>Offer Size (₹  crore)</t>
  </si>
  <si>
    <t>No. of Companies Permitted</t>
  </si>
  <si>
    <t xml:space="preserve">No. of companies Traded </t>
  </si>
  <si>
    <t>5. Impact Cost for Nifty 50 is for a portfolio of ₹50 lakh  and is weighted average impact cost.</t>
  </si>
  <si>
    <t>CURRENT STATISTICS</t>
  </si>
  <si>
    <t>Oct-21</t>
  </si>
  <si>
    <t>Table 4: Trends in Closed Offers under SEBI (Substantial Acquisition of Shares and Takeover) Regulations , 2011</t>
  </si>
  <si>
    <t>Fresh</t>
  </si>
  <si>
    <t>OFS</t>
  </si>
  <si>
    <t>Oversubscription (No.of Times)</t>
  </si>
  <si>
    <t>QIB</t>
  </si>
  <si>
    <t>NII</t>
  </si>
  <si>
    <t>RII</t>
  </si>
  <si>
    <t>Others, if any (Market Maker &amp; Reservation)</t>
  </si>
  <si>
    <t>Net offer to public (No.of Shares)</t>
  </si>
  <si>
    <t>OFS: Offer for Sale; QIB: Qualified Institutional Buyer; RII: Retail Individual Investor; NII: Non-Institutional Investor</t>
  </si>
  <si>
    <t>Amount Raised
 (₹ crore)</t>
  </si>
  <si>
    <t xml:space="preserve">Sub total - I </t>
  </si>
  <si>
    <t xml:space="preserve">Sub total - II </t>
  </si>
  <si>
    <t xml:space="preserve">Sub total - III </t>
  </si>
  <si>
    <t xml:space="preserve">Sub total - IV </t>
  </si>
  <si>
    <t xml:space="preserve">Sub total - V </t>
  </si>
  <si>
    <t>Sub total</t>
  </si>
  <si>
    <t>Client</t>
  </si>
  <si>
    <t>"Others" include Portfolio managers, partnership firms, trusts, depository receipt sssues, AIFs, FCCB, HUFs, Brokers etc.</t>
  </si>
  <si>
    <t>Category-wise (Equity)</t>
  </si>
  <si>
    <t>Issue-Type (Equity)</t>
  </si>
  <si>
    <t>Instrument-Wise (Equity and Debt)</t>
  </si>
  <si>
    <t>Total
(Equity+Debt)</t>
  </si>
  <si>
    <t>Adani Ports and Special Economic Zone Limited</t>
  </si>
  <si>
    <t>Notional value of ODIs on Equity, Debt &amp; Derivatives as % of  Assets Under Custody of FPIs</t>
  </si>
  <si>
    <t>Notional value of ODIs on Equity &amp; Debt  excluding Derivatives as % of  Assets Under Custody of FPIs</t>
  </si>
  <si>
    <t xml:space="preserve">Term Deposit Rate &gt; 1 year </t>
  </si>
  <si>
    <t xml:space="preserve">No. of Companies Traded </t>
  </si>
  <si>
    <t>Table 5 A: Consolidated Resource Mobilisation through Primary markets</t>
  </si>
  <si>
    <t>3. Since April 2018, both the equity and debt issues are categorised based on their respective closing dates. Prior to April 2018, the equity issues were classified based on opening date of the issue, while debt issues were classfied based on closing date of the issue.</t>
  </si>
  <si>
    <t>4. From April 2020 onwards, data on IPO issues are categorised based on the listing date .</t>
  </si>
  <si>
    <t>Table 5A: Consolidated Resource Mobilisation through Primary Market</t>
  </si>
  <si>
    <t>Volume ('000 tonnes)*</t>
  </si>
  <si>
    <t>Volume ('000 lots)**</t>
  </si>
  <si>
    <t>Na: Not Applicable</t>
  </si>
  <si>
    <t>Volume
('000 lots)</t>
  </si>
  <si>
    <t>1. Values provided in ‘No. of contracts’ field is Volume in lots and Turnover values are notional value in ₹ crore.</t>
  </si>
  <si>
    <t>Volume 
(in cents)</t>
  </si>
  <si>
    <t xml:space="preserve">Note : Contract size for all diamond futures contract at ICEX is one cent. </t>
  </si>
  <si>
    <t>Volume ( '000 tonnes)</t>
  </si>
  <si>
    <t>Volume ('000  tonnes)</t>
  </si>
  <si>
    <t>Foreign Participants</t>
  </si>
  <si>
    <t>2. Category of 'others' include clients which do not fall in specific categories mentioned above, clients registered such as retail, HUF, individual proprietary firms, partnership firms, public and private companies, body corporates, etc.</t>
  </si>
  <si>
    <t>iCOMDEX Energy</t>
  </si>
  <si>
    <t>Note:  AGRIDEX volume are in '000 lots and is not included for computing the total volume in "000 tonnes" .</t>
  </si>
  <si>
    <t>-</t>
  </si>
  <si>
    <t>Table 3: Offers closed during November 2021 under SEBI (Substantial Acquisition of Shares and Takeover) Regulations , 2011</t>
  </si>
  <si>
    <t>Nov-21</t>
  </si>
  <si>
    <t>NSE SME IPO</t>
  </si>
  <si>
    <t>Rights Issue</t>
  </si>
  <si>
    <t>IPO</t>
  </si>
  <si>
    <t>*Shares issued by the Company are partly paid up but the information is provided considering the same as fully paid up.</t>
  </si>
  <si>
    <t xml:space="preserve"> Net offer to Public = QIB (Including anchor) + RII + NII - ( Employee Reservation +  Shareholder Reservation + Market maker)</t>
  </si>
  <si>
    <t xml:space="preserve">Note: </t>
  </si>
  <si>
    <t>Allocation of Shares (No.)</t>
  </si>
  <si>
    <t>Physical Settlement</t>
  </si>
  <si>
    <t>$ indicates up to November 30,2021</t>
  </si>
  <si>
    <t>$ indicates as on November 30, 2021</t>
  </si>
  <si>
    <t>Housing Development Finance Corporation Ltd.</t>
  </si>
  <si>
    <t>Tata Consultancy Services Ltd.</t>
  </si>
  <si>
    <t>JSW Steel Limited</t>
  </si>
  <si>
    <t>Bajaj Finserv Limited</t>
  </si>
  <si>
    <t xml:space="preserve">3. Futures trading in copper in base metals of non-agri segment commenced at NSE on 22nd February, 2021. </t>
  </si>
  <si>
    <r>
      <t>Value
(</t>
    </r>
    <r>
      <rPr>
        <sz val="10"/>
        <color indexed="8"/>
        <rFont val="Rupee Foradian"/>
        <family val="2"/>
      </rPr>
      <t>₹</t>
    </r>
    <r>
      <rPr>
        <b/>
        <sz val="10"/>
        <color indexed="8"/>
        <rFont val="Rupee Foradian"/>
        <family val="2"/>
      </rPr>
      <t xml:space="preserve"> </t>
    </r>
    <r>
      <rPr>
        <b/>
        <sz val="10"/>
        <color indexed="8"/>
        <rFont val="Garamond"/>
        <family val="1"/>
      </rPr>
      <t>crore)</t>
    </r>
  </si>
  <si>
    <t>Total for Energy*</t>
  </si>
  <si>
    <t>Table 57: Trends in Resource Mobilization by Mutual Funds (₹ crore)</t>
  </si>
  <si>
    <t>Table 58  Scheme-wise Statistics of Mutual Funds</t>
  </si>
  <si>
    <t>Table 59: Trends in Transactions on Stock Exchanges by Mutual Funds (₹ crore)</t>
  </si>
  <si>
    <t>Table 60: Assets Managed by Portfolio Managers</t>
  </si>
  <si>
    <t>Table 61: Progress Report of NSDL &amp; CDSL as on September 30,2021 (Listed Companies)</t>
  </si>
  <si>
    <t>Table 62: Progress of Dematerialisation at NSDL and CDSL (Listed and Unlisted Companies)</t>
  </si>
  <si>
    <t>Table 64: Number of commodities permitted and traded at exchanges</t>
  </si>
  <si>
    <t>iCOMDEX Bullion</t>
  </si>
  <si>
    <r>
      <t>Turnover 
(</t>
    </r>
    <r>
      <rPr>
        <sz val="10"/>
        <color indexed="8"/>
        <rFont val="Rupee Foradian"/>
        <family val="2"/>
      </rPr>
      <t>₹</t>
    </r>
    <r>
      <rPr>
        <b/>
        <sz val="10"/>
        <color indexed="8"/>
        <rFont val="Rupee Foradian"/>
        <family val="2"/>
      </rPr>
      <t xml:space="preserve"> </t>
    </r>
    <r>
      <rPr>
        <b/>
        <sz val="10"/>
        <color indexed="8"/>
        <rFont val="Garamond"/>
        <family val="1"/>
      </rPr>
      <t>crore)</t>
    </r>
  </si>
  <si>
    <r>
      <t>Turnover 
(</t>
    </r>
    <r>
      <rPr>
        <sz val="10"/>
        <color indexed="8"/>
        <rFont val="Garamond"/>
        <family val="1"/>
      </rPr>
      <t xml:space="preserve">₹ </t>
    </r>
    <r>
      <rPr>
        <b/>
        <sz val="10"/>
        <color indexed="8"/>
        <rFont val="Garamond"/>
        <family val="1"/>
      </rPr>
      <t>crore)</t>
    </r>
  </si>
  <si>
    <t>Note : 1. Natural Gas volume is in Trillion BTU and is not included in volume ("000 tonnes") of energy contracts.</t>
  </si>
  <si>
    <t xml:space="preserve">           2. Options includes both options on futures and goods.</t>
  </si>
  <si>
    <r>
      <t>Turnover 
(</t>
    </r>
    <r>
      <rPr>
        <sz val="10"/>
        <color indexed="8"/>
        <rFont val="Rupee Foradian"/>
        <family val="2"/>
      </rPr>
      <t xml:space="preserve">₹ </t>
    </r>
    <r>
      <rPr>
        <b/>
        <sz val="10"/>
        <color indexed="8"/>
        <rFont val="Garamond"/>
        <family val="1"/>
      </rPr>
      <t>crore)</t>
    </r>
  </si>
  <si>
    <r>
      <t>Turnover 
(</t>
    </r>
    <r>
      <rPr>
        <sz val="10"/>
        <color indexed="8"/>
        <rFont val="Rupee Foradian"/>
        <family val="2"/>
      </rPr>
      <t>₹</t>
    </r>
    <r>
      <rPr>
        <b/>
        <sz val="10"/>
        <color indexed="8"/>
        <rFont val="Garamond"/>
        <family val="1"/>
      </rPr>
      <t>crore)</t>
    </r>
  </si>
  <si>
    <r>
      <t>Value
(</t>
    </r>
    <r>
      <rPr>
        <sz val="10"/>
        <color indexed="8"/>
        <rFont val="Rupee Foradian"/>
        <family val="2"/>
      </rPr>
      <t>₹</t>
    </r>
    <r>
      <rPr>
        <b/>
        <sz val="10"/>
        <color indexed="8"/>
        <rFont val="Garamond"/>
        <family val="1"/>
      </rPr>
      <t>crore)</t>
    </r>
  </si>
  <si>
    <r>
      <t>Turnover 
(</t>
    </r>
    <r>
      <rPr>
        <sz val="12"/>
        <color indexed="8"/>
        <rFont val="Rupee Foradian"/>
        <family val="2"/>
      </rPr>
      <t xml:space="preserve">₹ </t>
    </r>
    <r>
      <rPr>
        <b/>
        <sz val="12"/>
        <color indexed="8"/>
        <rFont val="Garamond"/>
        <family val="1"/>
      </rPr>
      <t>crore)</t>
    </r>
  </si>
  <si>
    <r>
      <t>Turnover 
(</t>
    </r>
    <r>
      <rPr>
        <sz val="12"/>
        <color indexed="8"/>
        <rFont val="Rupee Foradian"/>
        <family val="2"/>
      </rPr>
      <t>₹</t>
    </r>
    <r>
      <rPr>
        <b/>
        <sz val="12"/>
        <color indexed="8"/>
        <rFont val="Rupee Foradian"/>
        <family val="2"/>
      </rPr>
      <t xml:space="preserve"> </t>
    </r>
    <r>
      <rPr>
        <b/>
        <sz val="12"/>
        <color indexed="8"/>
        <rFont val="Garamond"/>
        <family val="1"/>
      </rPr>
      <t>crore)</t>
    </r>
  </si>
  <si>
    <r>
      <t>Value
(</t>
    </r>
    <r>
      <rPr>
        <sz val="12"/>
        <color indexed="8"/>
        <rFont val="Rupee Foradian"/>
        <family val="2"/>
      </rPr>
      <t>₹</t>
    </r>
    <r>
      <rPr>
        <b/>
        <sz val="12"/>
        <color indexed="8"/>
        <rFont val="Rupee Foradian"/>
        <family val="2"/>
      </rPr>
      <t xml:space="preserve"> </t>
    </r>
    <r>
      <rPr>
        <b/>
        <sz val="12"/>
        <color indexed="8"/>
        <rFont val="Garamond"/>
        <family val="1"/>
      </rPr>
      <t>crore)</t>
    </r>
  </si>
  <si>
    <r>
      <t>Turnover 
(</t>
    </r>
    <r>
      <rPr>
        <sz val="12"/>
        <color indexed="8"/>
        <rFont val="Garamond"/>
        <family val="1"/>
      </rPr>
      <t xml:space="preserve">₹ </t>
    </r>
    <r>
      <rPr>
        <b/>
        <sz val="12"/>
        <color indexed="8"/>
        <rFont val="Garamond"/>
        <family val="1"/>
      </rPr>
      <t>crore)</t>
    </r>
  </si>
  <si>
    <t>Table 65: Trends in commodity indices</t>
  </si>
  <si>
    <t xml:space="preserve">Table 66: Trends in commodity derivatives at MCX </t>
  </si>
  <si>
    <t xml:space="preserve">Table 67: Trends in commodity derivatives at NCDEX </t>
  </si>
  <si>
    <t>Table 68: Trends in commodity derivatives at ICEX</t>
  </si>
  <si>
    <t xml:space="preserve">Table 69: Trends in commodity derivatives at BSE </t>
  </si>
  <si>
    <t>Table 70: Trends in commodity derivatives at NSE</t>
  </si>
  <si>
    <t>Table 71 : Participant-wise percentage share of turnover in commodity futures</t>
  </si>
  <si>
    <t>Table 72: Commodity-wise turnover and trading volume at MCX</t>
  </si>
  <si>
    <t xml:space="preserve">Table 73: Commodity-wise turnover and trading volume at NCDEX </t>
  </si>
  <si>
    <t>Table 74: Commodity-wise turnover and trading volume at ICEX, NSE and BSE</t>
  </si>
  <si>
    <t>Premium Value (₹ )</t>
  </si>
  <si>
    <t>Modes of Fund Raising</t>
  </si>
  <si>
    <t>Amount
(Rs. in Crores)</t>
  </si>
  <si>
    <t>A. IPOs (Main Board)</t>
  </si>
  <si>
    <t>i) OFS Component</t>
  </si>
  <si>
    <t>ii) Fresh Capital Raising Component</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</si>
  <si>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</si>
  <si>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</si>
  <si>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</si>
  <si>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</si>
  <si>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</si>
  <si>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</si>
  <si>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</si>
  <si>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</si>
  <si>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</si>
  <si>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</si>
  <si>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</si>
  <si>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</si>
  <si>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</si>
  <si>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</si>
  <si>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</si>
  <si>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</si>
  <si>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</si>
  <si>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</si>
  <si>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</si>
  <si>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</si>
  <si>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</si>
  <si>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</si>
  <si>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</si>
  <si>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</si>
  <si>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</si>
  <si>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</si>
  <si>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</si>
  <si>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</si>
  <si>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</si>
  <si>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</si>
  <si>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</si>
  <si>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</si>
  <si>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</si>
  <si>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 Data includes Private and Public Listing</t>
  </si>
  <si>
    <t>B. IPO (SME)</t>
  </si>
  <si>
    <t>N. Fund mobilized through Private Placement in Corporate Bond Market (CBM)</t>
  </si>
  <si>
    <t xml:space="preserve">Table 5B: Capital Raised from the Primary Market through  Public and Rights Issues </t>
  </si>
  <si>
    <t>Equity Issues</t>
  </si>
  <si>
    <r>
      <t>Notes: 1. Figures are compiled based on reports submitted by FPIs issuing ODIs. 2</t>
    </r>
    <r>
      <rPr>
        <sz val="11"/>
        <color indexed="10"/>
        <rFont val="Garamond"/>
        <family val="1"/>
      </rPr>
      <t xml:space="preserve">. </t>
    </r>
    <r>
      <rPr>
        <sz val="11"/>
        <color indexed="8"/>
        <rFont val="Garamond"/>
        <family val="1"/>
      </rPr>
      <t>Column 4 Figures are compiled on the basis of reports submitted by custodians &amp; does not includes positions taken by FPIs in derivatives. 3. The total value of ODIs excludes the unhedged positions &amp; portfolio hedging positions taken by the FPIs issuing ODIs.</t>
    </r>
  </si>
  <si>
    <t>Discretionary</t>
  </si>
  <si>
    <t>3.  The above data is as per submissions made by PMS on the SI Portal.</t>
  </si>
  <si>
    <t>Table 5 B: Capital Raised from the Primary Market through  Public and Rights Issues (Equity and Debt)</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</si>
  <si>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</si>
  <si>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</si>
  <si>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</si>
  <si>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</si>
  <si>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61: Progress Report of NSDL &amp; CDSl as on end of Month (Listed Companies)</t>
  </si>
  <si>
    <t>Table 64: Number of Commodities Permitted and traded at Exchanges</t>
  </si>
  <si>
    <t>Table 65: Trends in Commodity Indices</t>
  </si>
  <si>
    <t>Table 66: Trends in Commodity Derivatives at MCX</t>
  </si>
  <si>
    <t>Table 67: Trends in Commodity Derivatives at NCDEX</t>
  </si>
  <si>
    <t>Table 68: Trends in Commodity Futures at ICEX</t>
  </si>
  <si>
    <t>Table 69: Trends in  Commodity Derivatives at BSE</t>
  </si>
  <si>
    <t>Table 70: Trends in Commodity Derivatives at NSE</t>
  </si>
  <si>
    <t>Table 71: Participant-wise percentage share of turnover in Commodity Futures</t>
  </si>
  <si>
    <t>Table 72: Commodity-wise Trading Volume and Turnover at MCX</t>
  </si>
  <si>
    <t>Table 73: Commodity-wise Trading Volume and Turnover at NCDEX</t>
  </si>
  <si>
    <t>Table 74: Commodity-wise Trading Volume and Turnover at ICEX, NSE and BSE</t>
  </si>
  <si>
    <t>Table 75: Macro Economic Indicators</t>
  </si>
  <si>
    <t>Table 56: Cumulative Sectoral  Investment of Foreign Venture Capital Investors (FVCI) (₹ crore)</t>
  </si>
  <si>
    <t>Sectors of Economy</t>
  </si>
  <si>
    <t>As at the end of</t>
  </si>
  <si>
    <t>Information technology</t>
  </si>
  <si>
    <t>Telecommunications</t>
  </si>
  <si>
    <t>Pharmaceuticals</t>
  </si>
  <si>
    <t>Biotechnology</t>
  </si>
  <si>
    <t>Media/ Entertainment</t>
  </si>
  <si>
    <t>Services Sector</t>
  </si>
  <si>
    <t>Industrial Products</t>
  </si>
  <si>
    <t xml:space="preserve">Real Estate </t>
  </si>
  <si>
    <t xml:space="preserve">Others </t>
  </si>
  <si>
    <t>Notes: 1. Amount for public debt issue for last two months is provisional and may get updated 
2.2. Equity public issues also include issues listed on SME platform.</t>
  </si>
  <si>
    <t>5. Debt issues are classified based on closing date of the issue</t>
  </si>
  <si>
    <t>Notes: IPOs are classified based on listing date and public debt issues on the basis of closing date of the issue.</t>
  </si>
  <si>
    <t>Dec-21</t>
  </si>
  <si>
    <t>$ indicates as on December 31,2021</t>
  </si>
  <si>
    <t>Eswara Rao Nandam &amp; Uma Nandam</t>
  </si>
  <si>
    <t>Mr. Jaikishan Rameshlal Ambwani, Mr. Chanderlal Bulchand Ambwani, Mr. Rameshlal Bulchand Ambwani, Mrs. Seema Rameshlal Ambwani, Mrs. Usha Chanderlal Ambwani, Mrs. Deepa Dipak Ambwani, Mr. Deepak Rameshlal Ambwani, Mrs. Kusum Kailash Ambwani &amp; Mrs. Sarla Jaikishan Ambwani</t>
  </si>
  <si>
    <t>Vinita Raj Narayanam</t>
  </si>
  <si>
    <t>Choksi Imaging Ltd.</t>
  </si>
  <si>
    <t>Mr. Samir Choksi &amp; Choksi Asia Private Ltd.</t>
  </si>
  <si>
    <t>Datasoft Application Software (India) Ltd.</t>
  </si>
  <si>
    <t>Maitri Enterprises Ltd.</t>
  </si>
  <si>
    <t>Mrugesh Trading Ltd.</t>
  </si>
  <si>
    <t>JRA Infrastructure Ltd.</t>
  </si>
  <si>
    <t>Punit Commercial Ltd.</t>
  </si>
  <si>
    <t>$ indicates as on December 31, 2021</t>
  </si>
  <si>
    <t xml:space="preserve">Asian Tea &amp; Exports Ltd.	</t>
  </si>
  <si>
    <t>BSE SME IPO</t>
  </si>
  <si>
    <t>10.81</t>
  </si>
  <si>
    <t>0.79</t>
  </si>
  <si>
    <t>219.03</t>
  </si>
  <si>
    <t>8.65</t>
  </si>
  <si>
    <t>16.46</t>
  </si>
  <si>
    <t>154.79</t>
  </si>
  <si>
    <t>3.64</t>
  </si>
  <si>
    <t>120.12</t>
  </si>
  <si>
    <t>20.96</t>
  </si>
  <si>
    <t>1.45</t>
  </si>
  <si>
    <t>1.50</t>
  </si>
  <si>
    <t>2.05</t>
  </si>
  <si>
    <t>BSE SME Start-up</t>
  </si>
  <si>
    <t>DMR Hydroengineering &amp; Infrastructures Ltd.</t>
  </si>
  <si>
    <t>Texmaco Rail &amp; Engineering Ltd.</t>
  </si>
  <si>
    <t>Patel Integrated Logistics Ltd.*</t>
  </si>
  <si>
    <t>Star Health and Allied Insurance Company Ltd.</t>
  </si>
  <si>
    <t>Tega Industries Ltd.</t>
  </si>
  <si>
    <t>Vikas Lifecare Ltd.*</t>
  </si>
  <si>
    <t>Anand Rathi Wealth Ltd.</t>
  </si>
  <si>
    <t>RateGain Travel Technologies Ltd.</t>
  </si>
  <si>
    <t>Shriram Properties Ltd.</t>
  </si>
  <si>
    <t>The Indian Hotels Company Ltd.</t>
  </si>
  <si>
    <t>C.E. Info Systems Ltd.</t>
  </si>
  <si>
    <t>Metro Brands Ltd.</t>
  </si>
  <si>
    <t>Bharat Gears Ltd.</t>
  </si>
  <si>
    <t>Medplus Health Services Ltd.</t>
  </si>
  <si>
    <t>Nupur Recyclers Ltd.</t>
  </si>
  <si>
    <t>Data Patterns (India) Ltd.</t>
  </si>
  <si>
    <t>Euro Panel Products Ltd.</t>
  </si>
  <si>
    <t>HP Adhesives Ltd.</t>
  </si>
  <si>
    <t>Anuroop Packaging Ltd.</t>
  </si>
  <si>
    <t>Supriya Lifescience Ltd.</t>
  </si>
  <si>
    <t xml:space="preserve">HKG Ltd.	</t>
  </si>
  <si>
    <t>Foce India Ltd.</t>
  </si>
  <si>
    <t>Wherrelz IT Solutions Ltd.</t>
  </si>
  <si>
    <t>Brandbucket Media &amp; Technology Ltd.</t>
  </si>
  <si>
    <t>CMS Info Systems Ltd.</t>
  </si>
  <si>
    <t>Vivo Collaboration Solutions Ltd.</t>
  </si>
  <si>
    <t>NXT Digital Ltd.</t>
  </si>
  <si>
    <t>Swiss Military Consumer Goods Ltd.</t>
  </si>
  <si>
    <t>Clara Industries Ltd.</t>
  </si>
  <si>
    <t xml:space="preserve"> 1,00,00,000	</t>
  </si>
  <si>
    <t xml:space="preserve"> 1,75,00,000	</t>
  </si>
  <si>
    <t>$ indicates as on  December 31, 2021</t>
  </si>
  <si>
    <t>Weekly</t>
  </si>
  <si>
    <t>$ indicates up to December 31,2021</t>
  </si>
  <si>
    <t>2021-22</t>
  </si>
  <si>
    <t>Table 25: Component Stocks: Nifty 50 Index during December 2021</t>
  </si>
  <si>
    <t>$ indicates as on  December 31,2021</t>
  </si>
  <si>
    <t xml:space="preserve">HDFC        </t>
  </si>
  <si>
    <t xml:space="preserve">BAJFINANCE  </t>
  </si>
  <si>
    <t xml:space="preserve">STATE BANK  </t>
  </si>
  <si>
    <t xml:space="preserve">TITAN       </t>
  </si>
  <si>
    <t xml:space="preserve">DR.REDDY'S  </t>
  </si>
  <si>
    <t xml:space="preserve">HDFC BANK   </t>
  </si>
  <si>
    <t xml:space="preserve">INFOSYS LTD </t>
  </si>
  <si>
    <t>KOTAK MAH.BK</t>
  </si>
  <si>
    <t xml:space="preserve">RELIANCE    </t>
  </si>
  <si>
    <t xml:space="preserve">TATA STEEL  </t>
  </si>
  <si>
    <t>LARSEN &amp; TOU</t>
  </si>
  <si>
    <t xml:space="preserve">MAH &amp; MAH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</si>
  <si>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</si>
  <si>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</si>
  <si>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</si>
  <si>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</si>
  <si>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</si>
  <si>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</si>
  <si>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</si>
  <si>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</si>
  <si>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</si>
  <si>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</si>
  <si>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</si>
  <si>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</si>
  <si>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</si>
  <si>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</si>
  <si>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</si>
  <si>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</si>
  <si>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</si>
  <si>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</si>
  <si>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Table 24: Component Stocks: S&amp;P BSE Sensex during December 2021</t>
  </si>
  <si>
    <t># Indicates as on December 31,2021</t>
  </si>
  <si>
    <t>Table 63: Depository Statistics as on December 31,2021</t>
  </si>
  <si>
    <t>Table 26: Component Stocks: SX40 Index during December 2021</t>
  </si>
  <si>
    <t>NIL</t>
  </si>
  <si>
    <t>7.25/8.80</t>
  </si>
  <si>
    <t>4.90/5.60</t>
  </si>
  <si>
    <t xml:space="preserve">I. GDP at Current prices for 2021-22 (₹ crore)#                         </t>
  </si>
  <si>
    <t>#First Advacne Estimates as per MOSPI press release dated Jan 07,2022</t>
  </si>
  <si>
    <t>^ cumulative figure value of the respective months.</t>
  </si>
  <si>
    <t>Table 2: Company-wise Capital Raised through Public and Rights Issues (Equity) during December 2021</t>
  </si>
  <si>
    <t>Table 24: Component Stocks: S&amp;P BSE Sensex (December 2021)</t>
  </si>
  <si>
    <t>Table 26: Component Stock: SX 40 Index (December 2021)</t>
  </si>
  <si>
    <t>Table 3: Offers closed during December 2021 under SEBI (SAST), 2011</t>
  </si>
  <si>
    <t>Table 25: Component Stocks: Nifty 50 Index (December 2021)</t>
  </si>
  <si>
    <t>No. of schemes as on December 31, 2021</t>
  </si>
  <si>
    <t>No. of folios as on December 31, 2021</t>
  </si>
  <si>
    <t>Net Assets Under Management as on December 31,2021  (₹ crore)</t>
  </si>
  <si>
    <t xml:space="preserve">Average Net Assets under Management for  December 31, 2021 
</t>
  </si>
  <si>
    <t>No. of segregated portfolios created as on  December 31, 2021</t>
  </si>
  <si>
    <t>Net Assets Under Management in segregated portfolios as on December 31, 2021
 (₹ crore)</t>
  </si>
  <si>
    <t>0#</t>
  </si>
  <si>
    <t>1. Options Includes both Options on Futures &amp; Commodity</t>
  </si>
  <si>
    <r>
      <t xml:space="preserve">3. At MCX, New derivative contracts </t>
    </r>
    <r>
      <rPr>
        <i/>
        <sz val="11"/>
        <color indexed="8"/>
        <rFont val="Times New Roman"/>
        <family val="1"/>
      </rPr>
      <t>of Crude Palm Oil (CPO) suspended w.e.f. 20th Dec,2021 for one year</t>
    </r>
  </si>
  <si>
    <t>4. At NSE, CDSO Futures contracts suspended from trading w.e.f. 20 Dec '21 for one year.</t>
  </si>
  <si>
    <t>2. Values provided for ‘Open interest’ of options contract are inclusive of both call and put options.</t>
  </si>
  <si>
    <t>Note: 1. Conversion factor for Brent Crude Oil of Energy segment is 1 Tonne = 7.33 Barrels</t>
  </si>
  <si>
    <t xml:space="preserve">          6.  Trade in iCOMDEX Energy Futures was launched w.e.f. 7th Oct 2021/</t>
  </si>
  <si>
    <t>#Trade in iCOMDEX Bullion Futures, iCOMDEX Base Metal Futures and iCOMDEX Energy Futures was launched on 24th Aug, 2020, 19th Oct, 2020 and 7th Oct 2021 respectively</t>
  </si>
  <si>
    <t>Total - ICEX</t>
  </si>
  <si>
    <t>Total -NSE futures</t>
  </si>
  <si>
    <t>Bullion Options</t>
  </si>
  <si>
    <t>Dec 2020</t>
  </si>
  <si>
    <t>Dec  2021</t>
  </si>
  <si>
    <t>2. #Of the December 2020 AUM, Rs. 1,494,525.954/- Crores are contributed by funds from EPFO/PFs.</t>
  </si>
  <si>
    <t>2. Of the December 2021 AUM,  Rs. 17,08,706.59/-  Crores are contributed by funds from EPFO/PFs.</t>
  </si>
  <si>
    <t>The weekly contracts for EUR-INR, GBP-INR and JPY-INR futures and options were introduced on December 7th, 2020 and the weekly USD-INR futures contracts were launched at NSE from October 11,2021, .</t>
  </si>
  <si>
    <t>* Data includes BSE SME Start-up ** includes funds raised through public issue, private placement, preferential issue, institutional placement, rights issue</t>
  </si>
  <si>
    <t>2021-22 (Till December,2021)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</si>
</sst>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3" formatCode="_ * #,##0.00_ ;_ * \-#,##0.00_ ;_ * &quot;-&quot;??_ ;_ @_ "/>
    <numFmt numFmtId="164" formatCode="_(* #,##0.00_);_(* \(#,##0.00\);_(* &quot;-&quot;??_);_(@_)"/>
    <numFmt numFmtId="165" formatCode="#,##0;\-#,##0;0"/>
    <numFmt numFmtId="166" formatCode="0.0"/>
    <numFmt numFmtId="167" formatCode="0.0;\-0.0;0"/>
    <numFmt numFmtId="168" formatCode="#,##0;\-#,##0;0.0"/>
    <numFmt numFmtId="169" formatCode="0;\(0\)"/>
    <numFmt numFmtId="170" formatCode="0\,00\,000;\-0\,00\,000;0"/>
    <numFmt numFmtId="171" formatCode="0\,00\,00\,000;\-0\,00\,00\,000;0"/>
    <numFmt numFmtId="172" formatCode="0.0;\-0.0;0.0"/>
    <numFmt numFmtId="173" formatCode="0.0;0.0;0"/>
    <numFmt numFmtId="174" formatCode="0.0;\(0\);0.0"/>
    <numFmt numFmtId="175" formatCode="0.00;\-0.00;0.0"/>
    <numFmt numFmtId="176" formatCode="#,##0.0;\-#,##0.0;0.0"/>
    <numFmt numFmtId="177" formatCode="#,##0.0"/>
    <numFmt numFmtId="178" formatCode="0;\-0;0"/>
    <numFmt numFmtId="179" formatCode="0\,00\,00\,00\,000;\-0\,00\,00\,00\,000;0"/>
    <numFmt numFmtId="180" formatCode="0.00;\-0.00;0.00"/>
    <numFmt numFmtId="181" formatCode="#,##0.00;\-#,##0.00;0.0"/>
    <numFmt numFmtId="182" formatCode="[$-409]mmm\-yy;@"/>
    <numFmt numFmtId="183" formatCode="_(* #,##0.0_);_(* \(#,##0.0\);_(* &quot;-&quot;??_);_(@_)"/>
    <numFmt numFmtId="184" formatCode="_(* #,##0_);_(* \(#,##0\);_(* &quot;-&quot;??_);_(@_)"/>
    <numFmt numFmtId="185" formatCode="0.0000"/>
    <numFmt numFmtId="186" formatCode="0.00000"/>
    <numFmt numFmtId="187" formatCode="_ * #,##0_ ;_ * \-#,##0_ ;_ * &quot;-&quot;??_ ;_ @_ "/>
    <numFmt numFmtId="188" formatCode="[$-409]d\-mmm\-yy;@"/>
    <numFmt numFmtId="189" formatCode="0.0%"/>
    <numFmt numFmtId="190" formatCode="[&gt;=10000000]#.###\,##\,##0;[&gt;=100000]#.###\,##0;##,##0.0"/>
    <numFmt numFmtId="191" formatCode="[&gt;=10000000]#\,##\,##\,##0;[&gt;=100000]#\,##\,##0;##,##0"/>
    <numFmt numFmtId="192" formatCode="[&gt;=10000000]#.00\,##\,##\,##0;[&gt;=100000]#.00\,##\,##0;##,##0.00"/>
    <numFmt numFmtId="193" formatCode="[&gt;=10000000]#.0\,##\,##\,##0;[&gt;=100000]#.0\,##\,##0;##,##0.0"/>
    <numFmt numFmtId="194" formatCode="[&gt;=10000000]#.##\,##\,##0;[&gt;=100000]#.##\,##0;##,##0"/>
    <numFmt numFmtId="195" formatCode="[$-409]d/mmm/yy;@"/>
    <numFmt numFmtId="196" formatCode="0.0;\(0.0\)"/>
    <numFmt numFmtId="197" formatCode="[$-409]d\-mmm\-yyyy;@"/>
    <numFmt numFmtId="198" formatCode="0.00_);\(0.00\)"/>
    <numFmt numFmtId="199" formatCode="0.0_ ;\-0.0\ "/>
    <numFmt numFmtId="200" formatCode="#,##0_ ;\-#,##0\ "/>
    <numFmt numFmtId="201" formatCode="[&gt;=10000000]#.#\,##0;[&gt;=100000]#.##;##,##0"/>
  </numFmts>
  <fonts count="74">
    <font>
      <sz val="10"/>
      <name val="Arial"/>
    </font>
    <font>
      <sz val="10"/>
      <name val="Arial"/>
      <family val="2"/>
    </font>
    <font>
      <sz val="6"/>
      <color indexed="8"/>
      <name val="Arial"/>
      <family val="2"/>
    </font>
    <font>
      <sz val="10"/>
      <name val="Arial"/>
      <family val="2"/>
    </font>
    <font>
      <b/>
      <sz val="10"/>
      <color indexed="8"/>
      <name val="Palatino Linotype"/>
      <family val="1"/>
    </font>
    <font>
      <sz val="10"/>
      <color indexed="8"/>
      <name val="Palatino Linotype"/>
      <family val="1"/>
    </font>
    <font>
      <sz val="10"/>
      <name val="Arial"/>
      <family val="2"/>
    </font>
    <font>
      <sz val="10"/>
      <name val="Palatino Linotype"/>
      <family val="1"/>
    </font>
    <font>
      <b/>
      <sz val="10"/>
      <name val="Palatino Linotype"/>
      <family val="1"/>
    </font>
    <font>
      <b/>
      <sz val="11"/>
      <color indexed="8"/>
      <name val="Garamond"/>
      <family val="1"/>
    </font>
    <font>
      <sz val="11"/>
      <name val="Garamond"/>
      <family val="1"/>
    </font>
    <font>
      <sz val="11"/>
      <color indexed="8"/>
      <name val="Garamond"/>
      <family val="1"/>
    </font>
    <font>
      <sz val="11"/>
      <color indexed="8"/>
      <name val="Calibri"/>
      <family val="2"/>
    </font>
    <font>
      <b/>
      <sz val="10"/>
      <color indexed="8"/>
      <name val="Garamond"/>
      <family val="1"/>
    </font>
    <font>
      <sz val="10"/>
      <name val="Garamond"/>
      <family val="1"/>
    </font>
    <font>
      <sz val="10"/>
      <color indexed="8"/>
      <name val="Garamond"/>
      <family val="1"/>
    </font>
    <font>
      <b/>
      <sz val="11"/>
      <color indexed="8"/>
      <name val="Rupee Foradian"/>
      <family val="2"/>
    </font>
    <font>
      <sz val="12"/>
      <name val="Garamond"/>
      <family val="1"/>
    </font>
    <font>
      <b/>
      <sz val="10"/>
      <name val="Garamond"/>
      <family val="1"/>
    </font>
    <font>
      <b/>
      <sz val="11"/>
      <name val="Garamond"/>
      <family val="1"/>
    </font>
    <font>
      <b/>
      <i/>
      <sz val="11"/>
      <color indexed="8"/>
      <name val="Garamond"/>
      <family val="1"/>
    </font>
    <font>
      <sz val="9"/>
      <color indexed="8"/>
      <name val="Arial"/>
      <family val="2"/>
    </font>
    <font>
      <sz val="6"/>
      <color indexed="8"/>
      <name val="Arial"/>
      <family val="2"/>
    </font>
    <font>
      <sz val="10"/>
      <name val="Times New Roman"/>
      <family val="1"/>
    </font>
    <font>
      <b/>
      <sz val="12"/>
      <color indexed="8"/>
      <name val="Garamond"/>
      <family val="1"/>
    </font>
    <font>
      <b/>
      <sz val="12"/>
      <name val="Garamond"/>
      <family val="1"/>
    </font>
    <font>
      <sz val="12"/>
      <color indexed="8"/>
      <name val="Garamond"/>
      <family val="1"/>
    </font>
    <font>
      <sz val="9"/>
      <name val="Garamond"/>
      <family val="1"/>
    </font>
    <font>
      <sz val="10"/>
      <color indexed="8"/>
      <name val="Rupee Foradian"/>
      <family val="2"/>
    </font>
    <font>
      <b/>
      <sz val="10"/>
      <color indexed="8"/>
      <name val="Rupee Foradian"/>
      <family val="2"/>
    </font>
    <font>
      <sz val="12"/>
      <color indexed="8"/>
      <name val="Rupee Foradian"/>
      <family val="2"/>
    </font>
    <font>
      <b/>
      <sz val="12"/>
      <color indexed="8"/>
      <name val="Rupee Foradian"/>
      <family val="2"/>
    </font>
    <font>
      <sz val="11"/>
      <color indexed="10"/>
      <name val="Garamond"/>
      <family val="1"/>
    </font>
    <font>
      <sz val="11"/>
      <name val="Arial"/>
      <family val="2"/>
    </font>
    <font>
      <i/>
      <sz val="11"/>
      <color indexed="8"/>
      <name val="Times New Roman"/>
      <family val="1"/>
    </font>
    <font>
      <sz val="11"/>
      <color theme="1"/>
      <name val="Calibri"/>
      <family val="2"/>
      <scheme val="minor"/>
    </font>
    <font>
      <sz val="10"/>
      <color theme="1"/>
      <name val="Garamond"/>
      <family val="2"/>
    </font>
    <font>
      <b/>
      <sz val="11"/>
      <color theme="1"/>
      <name val="Calibri"/>
      <family val="2"/>
      <scheme val="minor"/>
    </font>
    <font>
      <sz val="10"/>
      <color rgb="FF000000"/>
      <name val="Palatino Linotype"/>
      <family val="1"/>
    </font>
    <font>
      <b/>
      <sz val="11"/>
      <color theme="1"/>
      <name val="Garamond"/>
      <family val="1"/>
    </font>
    <font>
      <sz val="12"/>
      <color theme="1"/>
      <name val="Garamond"/>
      <family val="1"/>
    </font>
    <font>
      <sz val="11"/>
      <color theme="1"/>
      <name val="Garamond"/>
      <family val="1"/>
    </font>
    <font>
      <b/>
      <sz val="12"/>
      <color rgb="FF000000"/>
      <name val="Garamond"/>
      <family val="1"/>
    </font>
    <font>
      <b/>
      <sz val="12"/>
      <color theme="1"/>
      <name val="Garamond"/>
      <family val="1"/>
    </font>
    <font>
      <sz val="9"/>
      <color rgb="FF333333"/>
      <name val="Robotoregular"/>
    </font>
    <font>
      <sz val="10"/>
      <color theme="1"/>
      <name val="Garamond"/>
      <family val="1"/>
    </font>
    <font>
      <sz val="10"/>
      <color theme="1"/>
      <name val="Calibri"/>
      <family val="2"/>
      <scheme val="minor"/>
    </font>
    <font>
      <b/>
      <sz val="10"/>
      <color theme="1"/>
      <name val="Garamond"/>
      <family val="1"/>
    </font>
    <font>
      <sz val="10"/>
      <color rgb="FF000000"/>
      <name val="Garamond"/>
      <family val="1"/>
    </font>
    <font>
      <b/>
      <sz val="11"/>
      <color rgb="FF000000"/>
      <name val="Garamond"/>
      <family val="1"/>
    </font>
    <font>
      <b/>
      <sz val="10"/>
      <color rgb="FF000000"/>
      <name val="Garamond"/>
      <family val="1"/>
    </font>
    <font>
      <b/>
      <sz val="9"/>
      <color theme="1"/>
      <name val="Garamond"/>
      <family val="1"/>
    </font>
    <font>
      <sz val="12"/>
      <color theme="1"/>
      <name val="Calibri"/>
      <family val="2"/>
      <scheme val="minor"/>
    </font>
    <font>
      <sz val="11"/>
      <color theme="1"/>
      <name val="Calibri"/>
      <family val="2"/>
    </font>
    <font>
      <sz val="10"/>
      <color theme="1"/>
      <name val="Arial"/>
      <family val="2"/>
    </font>
    <font>
      <sz val="11"/>
      <color theme="3" tint="-0.499984740745262"/>
      <name val="Garamond"/>
      <family val="1"/>
    </font>
    <font>
      <sz val="11"/>
      <color rgb="FFFF0000"/>
      <name val="Garamond"/>
      <family val="1"/>
    </font>
    <font>
      <sz val="12"/>
      <color rgb="FF000000"/>
      <name val="Garamond"/>
      <family val="1"/>
    </font>
    <font>
      <b/>
      <sz val="14"/>
      <color theme="4" tint="-0.499984740745262"/>
      <name val="Garamond"/>
      <family val="1"/>
    </font>
    <font>
      <sz val="10"/>
      <color rgb="FF000000"/>
      <name val="MyFirstFont"/>
    </font>
    <font>
      <sz val="9"/>
      <color rgb="FF000000"/>
      <name val="Arial"/>
      <family val="2"/>
    </font>
    <font>
      <sz val="10"/>
      <color theme="1"/>
      <name val="Book Antiqua"/>
      <family val="1"/>
    </font>
    <font>
      <i/>
      <sz val="10"/>
      <color theme="1"/>
      <name val="Times New Roman"/>
      <family val="1"/>
    </font>
    <font>
      <sz val="8"/>
      <color theme="1"/>
      <name val="Arial"/>
      <family val="2"/>
    </font>
    <font>
      <sz val="9"/>
      <color theme="1"/>
      <name val="Garamond"/>
      <family val="1"/>
    </font>
    <font>
      <b/>
      <sz val="14"/>
      <color rgb="FF000000"/>
      <name val="Garamond"/>
      <family val="1"/>
    </font>
    <font>
      <sz val="12"/>
      <color rgb="FFFF0000"/>
      <name val="Calibri"/>
      <family val="2"/>
      <scheme val="minor"/>
    </font>
    <font>
      <b/>
      <sz val="12"/>
      <name val="Calibri"/>
      <family val="2"/>
      <scheme val="minor"/>
    </font>
    <font>
      <b/>
      <sz val="12"/>
      <color theme="1"/>
      <name val="Calibri"/>
      <family val="2"/>
      <scheme val="minor"/>
    </font>
    <font>
      <sz val="11"/>
      <color rgb="FF000000"/>
      <name val="Garamond"/>
      <family val="1"/>
    </font>
    <font>
      <i/>
      <sz val="10"/>
      <color rgb="FF000000"/>
      <name val="Garamond"/>
      <family val="1"/>
    </font>
    <font>
      <b/>
      <i/>
      <sz val="10"/>
      <color rgb="FF000000"/>
      <name val="Garamond"/>
      <family val="1"/>
    </font>
    <font>
      <b/>
      <sz val="14"/>
      <color theme="1"/>
      <name val="Garamond"/>
      <family val="1"/>
    </font>
    <font>
      <b/>
      <sz val="10"/>
      <color rgb="FF000000"/>
      <name val="Palatino Linotype"/>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EEF1F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rgb="FF000000"/>
      </patternFill>
    </fill>
    <fill>
      <patternFill patternType="solid">
        <fgColor rgb="FFFFFF00"/>
        <bgColor rgb="FFFABF8F"/>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E7ECF1"/>
      </left>
      <right style="medium">
        <color rgb="FFE7ECF1"/>
      </right>
      <top style="medium">
        <color rgb="FFE7ECF1"/>
      </top>
      <bottom style="medium">
        <color rgb="FFE7ECF1"/>
      </bottom>
      <diagonal/>
    </border>
    <border>
      <left style="thin">
        <color rgb="FF000000"/>
      </left>
      <right/>
      <top style="thin">
        <color rgb="FF000000"/>
      </top>
      <bottom style="thin">
        <color rgb="FF000000"/>
      </bottom>
      <diagonal/>
    </border>
  </borders>
  <cellStyleXfs count="39">
    <xf numFmtId="0" fontId="0" fillId="0" borderId="0" applyNumberFormat="0" applyFont="0" applyFill="0" applyBorder="0" applyAlignment="0" applyProtection="0"/>
    <xf numFmtId="164" fontId="1" fillId="0" borderId="0" applyNumberFormat="0" applyFont="0" applyFill="0" applyBorder="0" applyAlignment="0" applyProtection="0"/>
    <xf numFmtId="164" fontId="36" fillId="0" borderId="0" applyFont="0" applyFill="0" applyBorder="0" applyAlignment="0" applyProtection="0"/>
    <xf numFmtId="164"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4" fontId="35" fillId="0" borderId="0" applyFont="0" applyFill="0" applyBorder="0" applyAlignment="0" applyProtection="0"/>
    <xf numFmtId="43" fontId="35" fillId="0" borderId="0" applyFont="0" applyFill="0" applyBorder="0" applyAlignment="0" applyProtection="0"/>
    <xf numFmtId="164" fontId="35" fillId="0" borderId="0" applyFont="0" applyFill="0" applyBorder="0" applyAlignment="0" applyProtection="0"/>
    <xf numFmtId="164" fontId="12"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0" fontId="23" fillId="0" borderId="0">
      <alignment horizontal="right"/>
    </xf>
    <xf numFmtId="198" fontId="23" fillId="0" borderId="0">
      <alignment horizontal="right"/>
    </xf>
    <xf numFmtId="0" fontId="6" fillId="0" borderId="0" applyNumberFormat="0" applyFont="0" applyFill="0" applyBorder="0" applyAlignment="0" applyProtection="0"/>
    <xf numFmtId="0" fontId="6" fillId="0" borderId="0" applyNumberFormat="0" applyFont="0" applyFill="0" applyBorder="0" applyAlignment="0" applyProtection="0"/>
    <xf numFmtId="188" fontId="35" fillId="0" borderId="0" applyNumberFormat="0" applyFill="0" applyBorder="0" applyAlignment="0" applyProtection="0"/>
    <xf numFmtId="182" fontId="35" fillId="0" borderId="0" applyNumberFormat="0" applyFill="0" applyBorder="0" applyAlignment="0" applyProtection="0"/>
    <xf numFmtId="182" fontId="35" fillId="0" borderId="0" applyNumberFormat="0" applyFill="0" applyBorder="0" applyAlignment="0" applyProtection="0"/>
    <xf numFmtId="0" fontId="36" fillId="0" borderId="0"/>
    <xf numFmtId="188" fontId="35" fillId="0" borderId="0"/>
    <xf numFmtId="0" fontId="6" fillId="0" borderId="0"/>
    <xf numFmtId="0" fontId="3" fillId="0" borderId="0"/>
    <xf numFmtId="188" fontId="3" fillId="0" borderId="0" applyNumberFormat="0" applyFill="0" applyBorder="0" applyAlignment="0" applyProtection="0"/>
    <xf numFmtId="188" fontId="6" fillId="0" borderId="0" applyNumberFormat="0" applyFill="0" applyBorder="0" applyAlignment="0" applyProtection="0"/>
    <xf numFmtId="188" fontId="3" fillId="0" borderId="0" applyNumberFormat="0" applyFill="0" applyBorder="0" applyAlignment="0" applyProtection="0"/>
    <xf numFmtId="188" fontId="36" fillId="0" borderId="0"/>
    <xf numFmtId="195" fontId="6" fillId="0" borderId="0"/>
    <xf numFmtId="0" fontId="35" fillId="0" borderId="0"/>
    <xf numFmtId="188" fontId="6" fillId="0" borderId="0" applyNumberFormat="0" applyFill="0" applyBorder="0" applyAlignment="0" applyProtection="0"/>
    <xf numFmtId="188" fontId="3" fillId="0" borderId="0" applyNumberFormat="0" applyFill="0" applyBorder="0" applyAlignment="0" applyProtection="0"/>
    <xf numFmtId="188" fontId="3" fillId="0" borderId="0"/>
    <xf numFmtId="188" fontId="6" fillId="0" borderId="0"/>
    <xf numFmtId="188" fontId="3" fillId="0" borderId="0"/>
    <xf numFmtId="195" fontId="6" fillId="0" borderId="0"/>
    <xf numFmtId="9" fontId="1" fillId="0" borderId="0" applyFont="0" applyFill="0" applyBorder="0" applyAlignment="0" applyProtection="0"/>
    <xf numFmtId="9" fontId="35" fillId="0" borderId="0" applyFont="0" applyFill="0" applyBorder="0" applyAlignment="0" applyProtection="0"/>
    <xf numFmtId="0" fontId="1" fillId="0" borderId="0" applyNumberFormat="0" applyFont="0" applyFill="0" applyBorder="0" applyAlignment="0" applyProtection="0"/>
  </cellStyleXfs>
  <cellXfs count="1247">
    <xf numFmtId="0" fontId="0" fillId="0" borderId="0" xfId="0" applyNumberFormat="1" applyFont="1" applyFill="1" applyBorder="1" applyAlignment="1"/>
    <xf numFmtId="0" fontId="2" fillId="2"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7" fillId="0" borderId="0" xfId="0" applyNumberFormat="1" applyFont="1" applyFill="1" applyBorder="1" applyAlignment="1"/>
    <xf numFmtId="49" fontId="4" fillId="0" borderId="1" xfId="0" applyNumberFormat="1" applyFont="1" applyFill="1" applyBorder="1" applyAlignment="1">
      <alignment horizontal="center" vertical="top" wrapText="1"/>
    </xf>
    <xf numFmtId="0" fontId="7" fillId="0" borderId="62" xfId="0" applyFont="1" applyFill="1" applyBorder="1" applyAlignment="1">
      <alignment horizontal="left" vertical="top" wrapText="1"/>
    </xf>
    <xf numFmtId="0" fontId="38" fillId="0" borderId="1" xfId="0" applyNumberFormat="1" applyFont="1" applyFill="1" applyBorder="1" applyAlignment="1">
      <alignment horizontal="right" vertical="top" wrapText="1"/>
    </xf>
    <xf numFmtId="165" fontId="5" fillId="0" borderId="1" xfId="0" applyNumberFormat="1" applyFont="1" applyFill="1" applyBorder="1" applyAlignment="1">
      <alignment horizontal="right" vertical="top"/>
    </xf>
    <xf numFmtId="165" fontId="5" fillId="2" borderId="1" xfId="0" applyNumberFormat="1" applyFont="1" applyFill="1" applyBorder="1" applyAlignment="1">
      <alignment horizontal="right" vertical="top"/>
    </xf>
    <xf numFmtId="0" fontId="7" fillId="0" borderId="63" xfId="0" applyFont="1" applyFill="1" applyBorder="1" applyAlignment="1">
      <alignment horizontal="left" vertical="top" wrapText="1"/>
    </xf>
    <xf numFmtId="0" fontId="8" fillId="0" borderId="1" xfId="0" applyFont="1" applyFill="1" applyBorder="1" applyAlignment="1">
      <alignment horizontal="left" vertical="top" wrapText="1"/>
    </xf>
    <xf numFmtId="165" fontId="4" fillId="0" borderId="1" xfId="0" applyNumberFormat="1" applyFont="1" applyFill="1" applyBorder="1" applyAlignment="1">
      <alignment horizontal="right" vertical="top"/>
    </xf>
    <xf numFmtId="165" fontId="4" fillId="2" borderId="1" xfId="0" applyNumberFormat="1" applyFont="1" applyFill="1" applyBorder="1" applyAlignment="1">
      <alignment horizontal="right" vertical="top"/>
    </xf>
    <xf numFmtId="49" fontId="5" fillId="0" borderId="0" xfId="0" applyNumberFormat="1" applyFont="1" applyFill="1" applyAlignment="1"/>
    <xf numFmtId="49" fontId="5" fillId="0" borderId="0" xfId="0" applyNumberFormat="1" applyFont="1" applyFill="1" applyAlignment="1">
      <alignment wrapText="1"/>
    </xf>
    <xf numFmtId="49" fontId="4" fillId="0" borderId="4" xfId="0" applyNumberFormat="1" applyFont="1" applyFill="1" applyBorder="1" applyAlignment="1">
      <alignment horizontal="center" vertical="center" wrapText="1"/>
    </xf>
    <xf numFmtId="0" fontId="10" fillId="0" borderId="0" xfId="0" applyNumberFormat="1" applyFont="1" applyFill="1" applyBorder="1" applyAlignment="1"/>
    <xf numFmtId="49" fontId="9" fillId="2" borderId="5"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wrapText="1"/>
    </xf>
    <xf numFmtId="49" fontId="11" fillId="2" borderId="5" xfId="0" applyNumberFormat="1" applyFont="1" applyFill="1" applyBorder="1" applyAlignment="1">
      <alignment horizontal="left"/>
    </xf>
    <xf numFmtId="3" fontId="11" fillId="2" borderId="5" xfId="0" applyNumberFormat="1" applyFont="1" applyFill="1" applyBorder="1" applyAlignment="1">
      <alignment horizontal="right"/>
    </xf>
    <xf numFmtId="165" fontId="11" fillId="2" borderId="5" xfId="0" applyNumberFormat="1" applyFont="1" applyFill="1" applyBorder="1" applyAlignment="1">
      <alignment horizontal="right"/>
    </xf>
    <xf numFmtId="0" fontId="11" fillId="2" borderId="5" xfId="0" applyFont="1" applyFill="1" applyBorder="1" applyAlignment="1">
      <alignment horizontal="right"/>
    </xf>
    <xf numFmtId="49" fontId="9" fillId="2" borderId="5" xfId="0" applyNumberFormat="1" applyFont="1" applyFill="1" applyBorder="1" applyAlignment="1">
      <alignment horizontal="left"/>
    </xf>
    <xf numFmtId="3" fontId="9" fillId="2" borderId="5" xfId="0" applyNumberFormat="1" applyFont="1" applyFill="1" applyBorder="1" applyAlignment="1">
      <alignment horizontal="right"/>
    </xf>
    <xf numFmtId="165" fontId="9" fillId="2" borderId="5" xfId="0" applyNumberFormat="1" applyFont="1" applyFill="1" applyBorder="1" applyAlignment="1">
      <alignment horizontal="right"/>
    </xf>
    <xf numFmtId="0" fontId="9" fillId="2" borderId="5" xfId="0" applyFont="1" applyFill="1" applyBorder="1" applyAlignment="1">
      <alignment horizontal="right"/>
    </xf>
    <xf numFmtId="49" fontId="11" fillId="2" borderId="5" xfId="0" applyNumberFormat="1" applyFont="1" applyFill="1" applyBorder="1" applyAlignment="1">
      <alignment horizontal="left" vertical="center"/>
    </xf>
    <xf numFmtId="168" fontId="11" fillId="2" borderId="5" xfId="0" applyNumberFormat="1" applyFont="1" applyFill="1" applyBorder="1" applyAlignment="1">
      <alignment horizontal="right"/>
    </xf>
    <xf numFmtId="49" fontId="9" fillId="2" borderId="5" xfId="0" applyNumberFormat="1" applyFont="1" applyFill="1" applyBorder="1" applyAlignment="1">
      <alignment horizontal="left" vertical="center"/>
    </xf>
    <xf numFmtId="168" fontId="9" fillId="2" borderId="5" xfId="0" applyNumberFormat="1" applyFont="1" applyFill="1" applyBorder="1" applyAlignment="1">
      <alignment horizontal="right"/>
    </xf>
    <xf numFmtId="3" fontId="0" fillId="0" borderId="0" xfId="0" applyNumberFormat="1" applyFont="1" applyFill="1" applyBorder="1" applyAlignment="1"/>
    <xf numFmtId="0" fontId="14" fillId="0" borderId="0" xfId="0" applyNumberFormat="1" applyFont="1" applyFill="1" applyBorder="1" applyAlignment="1"/>
    <xf numFmtId="0" fontId="15" fillId="2" borderId="0" xfId="0" applyFont="1" applyFill="1" applyAlignment="1">
      <alignment vertical="center"/>
    </xf>
    <xf numFmtId="0" fontId="11" fillId="2" borderId="0" xfId="0" applyFont="1" applyFill="1" applyAlignment="1">
      <alignment vertical="center"/>
    </xf>
    <xf numFmtId="49" fontId="9" fillId="0" borderId="4" xfId="0" applyNumberFormat="1" applyFont="1" applyFill="1" applyBorder="1" applyAlignment="1">
      <alignment horizontal="center" vertical="center" wrapText="1"/>
    </xf>
    <xf numFmtId="169" fontId="11" fillId="2" borderId="5" xfId="0" applyNumberFormat="1" applyFont="1" applyFill="1" applyBorder="1" applyAlignment="1">
      <alignment horizontal="right"/>
    </xf>
    <xf numFmtId="170" fontId="11" fillId="2" borderId="5" xfId="0" applyNumberFormat="1" applyFont="1" applyFill="1" applyBorder="1" applyAlignment="1">
      <alignment horizontal="right"/>
    </xf>
    <xf numFmtId="49" fontId="9" fillId="2" borderId="0" xfId="0" applyNumberFormat="1" applyFont="1" applyFill="1" applyAlignment="1">
      <alignment horizontal="left"/>
    </xf>
    <xf numFmtId="169" fontId="9" fillId="2" borderId="5" xfId="0" applyNumberFormat="1" applyFont="1" applyFill="1" applyBorder="1" applyAlignment="1">
      <alignment horizontal="right"/>
    </xf>
    <xf numFmtId="170" fontId="9" fillId="2" borderId="5" xfId="0" applyNumberFormat="1" applyFont="1" applyFill="1" applyBorder="1" applyAlignment="1">
      <alignment horizontal="right"/>
    </xf>
    <xf numFmtId="0" fontId="9" fillId="2" borderId="0" xfId="0" applyFont="1" applyFill="1" applyAlignment="1">
      <alignment vertical="center"/>
    </xf>
    <xf numFmtId="169" fontId="10" fillId="0" borderId="0" xfId="0" applyNumberFormat="1" applyFont="1" applyFill="1" applyBorder="1" applyAlignment="1"/>
    <xf numFmtId="169" fontId="11" fillId="0" borderId="5" xfId="0" applyNumberFormat="1" applyFont="1" applyFill="1" applyBorder="1" applyAlignment="1">
      <alignment horizontal="right"/>
    </xf>
    <xf numFmtId="49" fontId="9" fillId="2" borderId="5" xfId="0" applyNumberFormat="1" applyFont="1" applyFill="1" applyBorder="1" applyAlignment="1">
      <alignment horizontal="center" wrapText="1"/>
    </xf>
    <xf numFmtId="170" fontId="11" fillId="2" borderId="6" xfId="0" applyNumberFormat="1" applyFont="1" applyFill="1" applyBorder="1" applyAlignment="1">
      <alignment horizontal="right"/>
    </xf>
    <xf numFmtId="3" fontId="9" fillId="2" borderId="6" xfId="0" applyNumberFormat="1" applyFont="1" applyFill="1" applyBorder="1" applyAlignment="1">
      <alignment horizontal="right"/>
    </xf>
    <xf numFmtId="3" fontId="11" fillId="2" borderId="6" xfId="0" applyNumberFormat="1" applyFont="1" applyFill="1" applyBorder="1" applyAlignment="1">
      <alignment horizontal="right"/>
    </xf>
    <xf numFmtId="49" fontId="9" fillId="2" borderId="1" xfId="0" applyNumberFormat="1" applyFont="1" applyFill="1" applyBorder="1" applyAlignment="1">
      <alignment horizontal="center" wrapText="1"/>
    </xf>
    <xf numFmtId="170" fontId="9" fillId="2" borderId="1" xfId="0" applyNumberFormat="1" applyFont="1" applyFill="1" applyBorder="1" applyAlignment="1">
      <alignment horizontal="right"/>
    </xf>
    <xf numFmtId="165" fontId="9" fillId="2" borderId="1" xfId="0" applyNumberFormat="1" applyFont="1" applyFill="1" applyBorder="1" applyAlignment="1">
      <alignment horizontal="right"/>
    </xf>
    <xf numFmtId="165" fontId="11" fillId="2" borderId="1" xfId="0" applyNumberFormat="1" applyFont="1" applyFill="1" applyBorder="1" applyAlignment="1">
      <alignment horizontal="right"/>
    </xf>
    <xf numFmtId="170" fontId="11" fillId="2" borderId="1" xfId="0" applyNumberFormat="1" applyFont="1" applyFill="1" applyBorder="1" applyAlignment="1">
      <alignment horizontal="right"/>
    </xf>
    <xf numFmtId="49" fontId="9" fillId="2" borderId="5" xfId="0" applyNumberFormat="1" applyFont="1" applyFill="1" applyBorder="1" applyAlignment="1">
      <alignment horizontal="center"/>
    </xf>
    <xf numFmtId="165" fontId="9" fillId="0" borderId="5" xfId="0" applyNumberFormat="1" applyFont="1" applyFill="1" applyBorder="1" applyAlignment="1">
      <alignment horizontal="right"/>
    </xf>
    <xf numFmtId="165" fontId="10" fillId="0" borderId="0" xfId="0" applyNumberFormat="1" applyFont="1" applyFill="1" applyBorder="1" applyAlignment="1"/>
    <xf numFmtId="49" fontId="9" fillId="2" borderId="5" xfId="0" applyNumberFormat="1" applyFont="1" applyFill="1" applyBorder="1" applyAlignment="1">
      <alignment horizontal="right"/>
    </xf>
    <xf numFmtId="171" fontId="9" fillId="2" borderId="5" xfId="0" applyNumberFormat="1" applyFont="1" applyFill="1" applyBorder="1" applyAlignment="1">
      <alignment horizontal="right"/>
    </xf>
    <xf numFmtId="171" fontId="11" fillId="2" borderId="5" xfId="0" applyNumberFormat="1" applyFont="1" applyFill="1" applyBorder="1" applyAlignment="1">
      <alignment horizontal="right"/>
    </xf>
    <xf numFmtId="49" fontId="11" fillId="2" borderId="0" xfId="0" applyNumberFormat="1" applyFont="1" applyFill="1" applyBorder="1" applyAlignment="1">
      <alignment horizontal="left"/>
    </xf>
    <xf numFmtId="165" fontId="11" fillId="2" borderId="0" xfId="0" applyNumberFormat="1" applyFont="1" applyFill="1" applyBorder="1" applyAlignment="1">
      <alignment horizontal="right"/>
    </xf>
    <xf numFmtId="0" fontId="11" fillId="2" borderId="0" xfId="0" applyFont="1" applyFill="1" applyBorder="1" applyAlignment="1">
      <alignment horizontal="right"/>
    </xf>
    <xf numFmtId="172" fontId="11" fillId="2" borderId="5" xfId="0" applyNumberFormat="1" applyFont="1" applyFill="1" applyBorder="1" applyAlignment="1">
      <alignment horizontal="righ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 fontId="9" fillId="2" borderId="5" xfId="0" applyNumberFormat="1" applyFont="1" applyFill="1" applyBorder="1" applyAlignment="1">
      <alignment horizontal="right"/>
    </xf>
    <xf numFmtId="172" fontId="9" fillId="2" borderId="5" xfId="0" applyNumberFormat="1" applyFont="1" applyFill="1" applyBorder="1" applyAlignment="1">
      <alignment horizontal="right"/>
    </xf>
    <xf numFmtId="166" fontId="9" fillId="2" borderId="5" xfId="0" applyNumberFormat="1" applyFont="1" applyFill="1" applyBorder="1" applyAlignment="1">
      <alignment horizontal="right"/>
    </xf>
    <xf numFmtId="0" fontId="9"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49" fontId="11" fillId="2" borderId="5" xfId="0" applyNumberFormat="1" applyFont="1" applyFill="1" applyBorder="1" applyAlignment="1">
      <alignment horizontal="left" vertical="center" wrapText="1"/>
    </xf>
    <xf numFmtId="49" fontId="11" fillId="2" borderId="5" xfId="0" applyNumberFormat="1" applyFont="1" applyFill="1" applyBorder="1" applyAlignment="1">
      <alignment horizontal="center" vertical="center"/>
    </xf>
    <xf numFmtId="173" fontId="11" fillId="2" borderId="5" xfId="0" applyNumberFormat="1" applyFont="1" applyFill="1" applyBorder="1" applyAlignment="1">
      <alignment horizontal="right"/>
    </xf>
    <xf numFmtId="173" fontId="9" fillId="2" borderId="5" xfId="0" applyNumberFormat="1" applyFont="1" applyFill="1" applyBorder="1" applyAlignment="1">
      <alignment horizontal="right"/>
    </xf>
    <xf numFmtId="167" fontId="9" fillId="2" borderId="5" xfId="0" applyNumberFormat="1" applyFont="1" applyFill="1" applyBorder="1" applyAlignment="1">
      <alignment horizontal="right"/>
    </xf>
    <xf numFmtId="174" fontId="9" fillId="2" borderId="5" xfId="0" applyNumberFormat="1" applyFont="1" applyFill="1" applyBorder="1" applyAlignment="1">
      <alignment horizontal="right"/>
    </xf>
    <xf numFmtId="175" fontId="11" fillId="2" borderId="5" xfId="0" applyNumberFormat="1" applyFont="1" applyFill="1" applyBorder="1" applyAlignment="1">
      <alignment horizontal="right"/>
    </xf>
    <xf numFmtId="175" fontId="9" fillId="2" borderId="5" xfId="0" applyNumberFormat="1" applyFont="1" applyFill="1" applyBorder="1" applyAlignment="1">
      <alignment horizontal="right"/>
    </xf>
    <xf numFmtId="1" fontId="11" fillId="2" borderId="5" xfId="0" applyNumberFormat="1" applyFont="1" applyFill="1" applyBorder="1" applyAlignment="1">
      <alignment horizontal="right"/>
    </xf>
    <xf numFmtId="176" fontId="9" fillId="2" borderId="5" xfId="0" applyNumberFormat="1" applyFont="1" applyFill="1" applyBorder="1" applyAlignment="1">
      <alignment horizontal="right"/>
    </xf>
    <xf numFmtId="177" fontId="9" fillId="2" borderId="5" xfId="0" applyNumberFormat="1" applyFont="1" applyFill="1" applyBorder="1" applyAlignment="1">
      <alignment horizontal="right"/>
    </xf>
    <xf numFmtId="176" fontId="11" fillId="2" borderId="5" xfId="0" applyNumberFormat="1" applyFont="1" applyFill="1" applyBorder="1" applyAlignment="1">
      <alignment horizontal="right"/>
    </xf>
    <xf numFmtId="177" fontId="11" fillId="2" borderId="5" xfId="0" applyNumberFormat="1" applyFont="1" applyFill="1" applyBorder="1" applyAlignment="1">
      <alignment horizontal="right"/>
    </xf>
    <xf numFmtId="3" fontId="10" fillId="0" borderId="0" xfId="0" applyNumberFormat="1" applyFont="1" applyFill="1" applyBorder="1" applyAlignment="1"/>
    <xf numFmtId="166" fontId="11" fillId="2" borderId="5" xfId="0" applyNumberFormat="1" applyFont="1" applyFill="1" applyBorder="1" applyAlignment="1">
      <alignment horizontal="right" vertical="center" wrapText="1"/>
    </xf>
    <xf numFmtId="178" fontId="11" fillId="2" borderId="5" xfId="0" applyNumberFormat="1" applyFont="1" applyFill="1" applyBorder="1" applyAlignment="1">
      <alignment horizontal="right" vertical="center" wrapText="1"/>
    </xf>
    <xf numFmtId="167" fontId="11" fillId="2" borderId="5" xfId="0" applyNumberFormat="1" applyFont="1" applyFill="1" applyBorder="1" applyAlignment="1">
      <alignment horizontal="right" vertical="center" wrapText="1"/>
    </xf>
    <xf numFmtId="0" fontId="9" fillId="2" borderId="6" xfId="0" applyFont="1" applyFill="1" applyBorder="1" applyAlignment="1">
      <alignment horizontal="center" vertical="center" wrapText="1"/>
    </xf>
    <xf numFmtId="171" fontId="9" fillId="2" borderId="6" xfId="0" applyNumberFormat="1" applyFont="1" applyFill="1" applyBorder="1" applyAlignment="1">
      <alignment horizontal="right"/>
    </xf>
    <xf numFmtId="0" fontId="9" fillId="2" borderId="1" xfId="0" applyFont="1" applyFill="1" applyBorder="1" applyAlignment="1">
      <alignment horizontal="center" vertical="center" wrapText="1"/>
    </xf>
    <xf numFmtId="179" fontId="11" fillId="2" borderId="5" xfId="0" applyNumberFormat="1" applyFont="1" applyFill="1" applyBorder="1" applyAlignment="1">
      <alignment horizontal="right"/>
    </xf>
    <xf numFmtId="179" fontId="9" fillId="2" borderId="5" xfId="0" applyNumberFormat="1" applyFont="1" applyFill="1" applyBorder="1" applyAlignment="1">
      <alignment horizontal="right"/>
    </xf>
    <xf numFmtId="180" fontId="11" fillId="2" borderId="5" xfId="0" applyNumberFormat="1" applyFont="1" applyFill="1" applyBorder="1" applyAlignment="1">
      <alignment horizontal="right"/>
    </xf>
    <xf numFmtId="49" fontId="9" fillId="2" borderId="5" xfId="0" applyNumberFormat="1" applyFont="1" applyFill="1" applyBorder="1" applyAlignment="1">
      <alignment vertical="center"/>
    </xf>
    <xf numFmtId="178" fontId="11" fillId="2" borderId="5" xfId="0" applyNumberFormat="1" applyFont="1" applyFill="1" applyBorder="1" applyAlignment="1">
      <alignment horizontal="right"/>
    </xf>
    <xf numFmtId="178" fontId="9" fillId="2" borderId="5" xfId="0" applyNumberFormat="1" applyFont="1" applyFill="1" applyBorder="1" applyAlignment="1">
      <alignment horizontal="right"/>
    </xf>
    <xf numFmtId="181" fontId="11" fillId="2" borderId="5" xfId="0" applyNumberFormat="1" applyFont="1" applyFill="1" applyBorder="1" applyAlignment="1">
      <alignment horizontal="right"/>
    </xf>
    <xf numFmtId="181" fontId="9" fillId="2" borderId="5" xfId="0" applyNumberFormat="1" applyFont="1" applyFill="1" applyBorder="1" applyAlignment="1">
      <alignment horizontal="right"/>
    </xf>
    <xf numFmtId="3" fontId="9" fillId="2" borderId="5" xfId="0" applyNumberFormat="1" applyFont="1" applyFill="1" applyBorder="1" applyAlignment="1">
      <alignment horizontal="center" vertical="top"/>
    </xf>
    <xf numFmtId="177" fontId="9" fillId="2" borderId="5" xfId="0" applyNumberFormat="1" applyFont="1" applyFill="1" applyBorder="1" applyAlignment="1">
      <alignment horizontal="center" vertical="top"/>
    </xf>
    <xf numFmtId="3" fontId="11" fillId="2" borderId="5" xfId="0" applyNumberFormat="1" applyFont="1" applyFill="1" applyBorder="1" applyAlignment="1">
      <alignment horizontal="center" vertical="top"/>
    </xf>
    <xf numFmtId="177" fontId="11" fillId="2" borderId="5" xfId="0" applyNumberFormat="1" applyFont="1" applyFill="1" applyBorder="1" applyAlignment="1">
      <alignment horizontal="center" vertical="top"/>
    </xf>
    <xf numFmtId="49" fontId="9" fillId="2" borderId="5" xfId="0" applyNumberFormat="1" applyFont="1" applyFill="1" applyBorder="1" applyAlignment="1">
      <alignment horizontal="left" vertical="top"/>
    </xf>
    <xf numFmtId="49" fontId="11" fillId="2" borderId="5" xfId="0" applyNumberFormat="1" applyFont="1" applyFill="1" applyBorder="1" applyAlignment="1">
      <alignment horizontal="left" vertical="top"/>
    </xf>
    <xf numFmtId="49" fontId="11" fillId="2" borderId="7" xfId="0" applyNumberFormat="1" applyFont="1" applyFill="1" applyBorder="1" applyAlignment="1">
      <alignment horizontal="left" vertical="center"/>
    </xf>
    <xf numFmtId="165" fontId="11" fillId="2" borderId="7" xfId="0" applyNumberFormat="1" applyFont="1" applyFill="1" applyBorder="1" applyAlignment="1">
      <alignment horizontal="right"/>
    </xf>
    <xf numFmtId="170" fontId="11" fillId="2" borderId="7" xfId="0" applyNumberFormat="1" applyFont="1" applyFill="1" applyBorder="1" applyAlignment="1">
      <alignment horizontal="right"/>
    </xf>
    <xf numFmtId="0" fontId="11" fillId="2" borderId="7" xfId="0" applyFont="1" applyFill="1" applyBorder="1" applyAlignment="1">
      <alignment horizontal="right"/>
    </xf>
    <xf numFmtId="171" fontId="11" fillId="2" borderId="7" xfId="0" applyNumberFormat="1" applyFont="1" applyFill="1" applyBorder="1" applyAlignment="1">
      <alignment horizontal="right"/>
    </xf>
    <xf numFmtId="49" fontId="11" fillId="2" borderId="1" xfId="0" applyNumberFormat="1" applyFont="1" applyFill="1" applyBorder="1" applyAlignment="1">
      <alignment horizontal="left"/>
    </xf>
    <xf numFmtId="0" fontId="11" fillId="2" borderId="1" xfId="0" applyFont="1" applyFill="1" applyBorder="1" applyAlignment="1">
      <alignment horizontal="right"/>
    </xf>
    <xf numFmtId="171" fontId="11" fillId="2" borderId="1" xfId="0" applyNumberFormat="1" applyFont="1" applyFill="1" applyBorder="1" applyAlignment="1">
      <alignment horizontal="right"/>
    </xf>
    <xf numFmtId="49" fontId="11" fillId="2" borderId="1" xfId="0" applyNumberFormat="1" applyFont="1" applyFill="1" applyBorder="1" applyAlignment="1">
      <alignment horizontal="left" vertical="center"/>
    </xf>
    <xf numFmtId="3" fontId="10" fillId="0" borderId="1" xfId="0" applyNumberFormat="1" applyFont="1" applyFill="1" applyBorder="1" applyAlignment="1">
      <alignment vertical="top"/>
    </xf>
    <xf numFmtId="3" fontId="19" fillId="0" borderId="1" xfId="0" applyNumberFormat="1" applyFont="1" applyFill="1" applyBorder="1" applyAlignment="1">
      <alignment vertical="top"/>
    </xf>
    <xf numFmtId="49" fontId="19" fillId="0" borderId="0" xfId="15" applyNumberFormat="1" applyFont="1" applyFill="1" applyAlignment="1">
      <alignment horizontal="left" vertical="top"/>
    </xf>
    <xf numFmtId="0" fontId="19" fillId="0" borderId="0" xfId="15" applyFont="1" applyFill="1" applyAlignment="1">
      <alignment vertical="top"/>
    </xf>
    <xf numFmtId="3" fontId="19" fillId="0" borderId="0" xfId="15" applyNumberFormat="1" applyFont="1" applyFill="1" applyAlignment="1">
      <alignment vertical="top"/>
    </xf>
    <xf numFmtId="0" fontId="19" fillId="0" borderId="1" xfId="29" applyFont="1" applyFill="1" applyBorder="1" applyAlignment="1">
      <alignment horizontal="center" vertical="top"/>
    </xf>
    <xf numFmtId="0" fontId="19" fillId="0" borderId="1" xfId="29" applyFont="1" applyFill="1" applyBorder="1" applyAlignment="1">
      <alignment horizontal="center" vertical="top" wrapText="1"/>
    </xf>
    <xf numFmtId="0" fontId="19" fillId="0" borderId="1" xfId="29" applyFont="1" applyFill="1" applyBorder="1" applyAlignment="1">
      <alignment vertical="top"/>
    </xf>
    <xf numFmtId="3" fontId="19" fillId="0" borderId="1" xfId="29" applyNumberFormat="1" applyFont="1" applyFill="1" applyBorder="1" applyAlignment="1">
      <alignment vertical="top"/>
    </xf>
    <xf numFmtId="0" fontId="19" fillId="0" borderId="1" xfId="0" applyFont="1" applyFill="1" applyBorder="1" applyAlignment="1">
      <alignment horizontal="center" vertical="top"/>
    </xf>
    <xf numFmtId="0" fontId="19" fillId="0" borderId="1" xfId="0" applyFont="1" applyFill="1" applyBorder="1" applyAlignment="1">
      <alignment vertical="top"/>
    </xf>
    <xf numFmtId="0" fontId="10" fillId="0" borderId="1" xfId="0" applyFont="1" applyFill="1" applyBorder="1" applyAlignment="1">
      <alignment vertical="top"/>
    </xf>
    <xf numFmtId="0" fontId="19" fillId="0" borderId="1" xfId="29" applyFont="1" applyFill="1" applyBorder="1" applyAlignment="1">
      <alignment vertical="top" wrapText="1"/>
    </xf>
    <xf numFmtId="3" fontId="10" fillId="0" borderId="5" xfId="15" applyNumberFormat="1" applyFont="1" applyFill="1" applyBorder="1" applyAlignment="1">
      <alignment horizontal="right" vertical="top"/>
    </xf>
    <xf numFmtId="0" fontId="10" fillId="0" borderId="0" xfId="15" applyFont="1" applyFill="1" applyAlignment="1">
      <alignment vertical="top"/>
    </xf>
    <xf numFmtId="0" fontId="10" fillId="0" borderId="1" xfId="29" applyFont="1" applyFill="1" applyBorder="1" applyAlignment="1">
      <alignment horizontal="center" vertical="top"/>
    </xf>
    <xf numFmtId="0" fontId="10" fillId="0" borderId="1" xfId="29" applyFont="1" applyFill="1" applyBorder="1" applyAlignment="1">
      <alignment horizontal="left" vertical="top"/>
    </xf>
    <xf numFmtId="3" fontId="19" fillId="0" borderId="5" xfId="15" applyNumberFormat="1" applyFont="1" applyFill="1" applyBorder="1" applyAlignment="1">
      <alignment horizontal="right" vertical="top"/>
    </xf>
    <xf numFmtId="0" fontId="10" fillId="0" borderId="1" xfId="29" applyFont="1" applyFill="1" applyBorder="1" applyAlignment="1">
      <alignment vertical="top"/>
    </xf>
    <xf numFmtId="1" fontId="10" fillId="0" borderId="1" xfId="29" applyNumberFormat="1" applyFont="1" applyFill="1" applyBorder="1" applyAlignment="1">
      <alignment horizontal="left" vertical="top" wrapText="1"/>
    </xf>
    <xf numFmtId="0" fontId="19" fillId="0" borderId="8" xfId="29" applyFont="1" applyFill="1" applyBorder="1" applyAlignment="1">
      <alignment vertical="top" wrapText="1"/>
    </xf>
    <xf numFmtId="0" fontId="10" fillId="0" borderId="0" xfId="29" applyFont="1" applyFill="1" applyBorder="1" applyAlignment="1">
      <alignment horizontal="left" vertical="top"/>
    </xf>
    <xf numFmtId="0" fontId="10" fillId="0" borderId="0" xfId="29" applyFont="1" applyFill="1" applyBorder="1" applyAlignment="1">
      <alignment vertical="top"/>
    </xf>
    <xf numFmtId="3" fontId="10" fillId="0" borderId="0" xfId="15" applyNumberFormat="1" applyFont="1" applyFill="1" applyBorder="1" applyAlignment="1">
      <alignment horizontal="right" vertical="top"/>
    </xf>
    <xf numFmtId="3" fontId="10" fillId="0" borderId="0" xfId="15" applyNumberFormat="1" applyFont="1" applyFill="1" applyAlignment="1">
      <alignment vertical="top"/>
    </xf>
    <xf numFmtId="0" fontId="0" fillId="0" borderId="0" xfId="0" applyFill="1"/>
    <xf numFmtId="0" fontId="11" fillId="0" borderId="0" xfId="0" applyFont="1" applyFill="1" applyAlignment="1">
      <alignment vertical="center"/>
    </xf>
    <xf numFmtId="170" fontId="10" fillId="0" borderId="0" xfId="0" applyNumberFormat="1" applyFont="1" applyFill="1" applyBorder="1" applyAlignment="1"/>
    <xf numFmtId="49" fontId="20" fillId="2" borderId="5" xfId="0" applyNumberFormat="1" applyFont="1" applyFill="1" applyBorder="1" applyAlignment="1">
      <alignment horizontal="center"/>
    </xf>
    <xf numFmtId="0" fontId="22" fillId="2" borderId="0" xfId="0" applyFont="1" applyFill="1" applyAlignment="1">
      <alignment vertical="center"/>
    </xf>
    <xf numFmtId="167" fontId="11" fillId="2" borderId="1" xfId="0" applyNumberFormat="1" applyFont="1" applyFill="1" applyBorder="1" applyAlignment="1">
      <alignment horizontal="right"/>
    </xf>
    <xf numFmtId="167" fontId="11" fillId="2" borderId="6" xfId="0" applyNumberFormat="1" applyFont="1" applyFill="1" applyBorder="1" applyAlignment="1">
      <alignment horizontal="right"/>
    </xf>
    <xf numFmtId="49" fontId="11" fillId="2" borderId="5" xfId="0" applyNumberFormat="1" applyFont="1" applyFill="1" applyBorder="1" applyAlignment="1">
      <alignment horizontal="left" wrapText="1"/>
    </xf>
    <xf numFmtId="3" fontId="14" fillId="4" borderId="1" xfId="13" applyNumberFormat="1" applyFont="1" applyFill="1" applyBorder="1" applyAlignment="1">
      <alignment horizontal="right" vertical="top"/>
    </xf>
    <xf numFmtId="0" fontId="0" fillId="4" borderId="0" xfId="0" applyFill="1"/>
    <xf numFmtId="195" fontId="39" fillId="0" borderId="8" xfId="35" applyFont="1" applyBorder="1" applyAlignment="1">
      <alignment horizontal="left" vertical="top" wrapText="1"/>
    </xf>
    <xf numFmtId="195" fontId="39" fillId="0" borderId="9" xfId="35" applyFont="1" applyBorder="1" applyAlignment="1">
      <alignment horizontal="left" vertical="top" wrapText="1"/>
    </xf>
    <xf numFmtId="182" fontId="39" fillId="0" borderId="4" xfId="35" applyNumberFormat="1" applyFont="1" applyBorder="1" applyAlignment="1">
      <alignment horizontal="center" vertical="top" wrapText="1"/>
    </xf>
    <xf numFmtId="195" fontId="40" fillId="0" borderId="10" xfId="35" applyFont="1" applyBorder="1" applyAlignment="1">
      <alignment horizontal="justify" vertical="top" wrapText="1"/>
    </xf>
    <xf numFmtId="195" fontId="40" fillId="0" borderId="11" xfId="35" applyFont="1" applyBorder="1" applyAlignment="1">
      <alignment horizontal="justify" vertical="top" wrapText="1"/>
    </xf>
    <xf numFmtId="195" fontId="17" fillId="0" borderId="12" xfId="35" applyFont="1" applyBorder="1" applyAlignment="1">
      <alignment horizontal="justify" vertical="top" wrapText="1"/>
    </xf>
    <xf numFmtId="195" fontId="40" fillId="0" borderId="4" xfId="35" applyFont="1" applyBorder="1" applyAlignment="1">
      <alignment vertical="top" wrapText="1"/>
    </xf>
    <xf numFmtId="195" fontId="40" fillId="0" borderId="12" xfId="35" applyFont="1" applyBorder="1" applyAlignment="1">
      <alignment vertical="top" wrapText="1"/>
    </xf>
    <xf numFmtId="195" fontId="40" fillId="0" borderId="13" xfId="35" applyFont="1" applyBorder="1" applyAlignment="1">
      <alignment vertical="top" wrapText="1"/>
    </xf>
    <xf numFmtId="195" fontId="40" fillId="0" borderId="11" xfId="35" applyFont="1" applyBorder="1" applyAlignment="1">
      <alignment vertical="top" wrapText="1"/>
    </xf>
    <xf numFmtId="195" fontId="40" fillId="0" borderId="14" xfId="35" applyFont="1" applyBorder="1" applyAlignment="1">
      <alignment vertical="top" wrapText="1"/>
    </xf>
    <xf numFmtId="49" fontId="11" fillId="0" borderId="0" xfId="0" applyNumberFormat="1" applyFont="1" applyFill="1" applyBorder="1" applyAlignment="1">
      <alignment horizontal="left"/>
    </xf>
    <xf numFmtId="0" fontId="11" fillId="0" borderId="0" xfId="0" applyFont="1" applyFill="1" applyBorder="1" applyAlignment="1">
      <alignment horizontal="right"/>
    </xf>
    <xf numFmtId="165" fontId="11" fillId="0" borderId="0" xfId="0" applyNumberFormat="1" applyFont="1" applyFill="1" applyBorder="1" applyAlignment="1">
      <alignment horizontal="right"/>
    </xf>
    <xf numFmtId="168" fontId="11" fillId="0" borderId="0" xfId="0" applyNumberFormat="1" applyFont="1" applyFill="1" applyBorder="1" applyAlignment="1">
      <alignment horizontal="right"/>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xf>
    <xf numFmtId="182" fontId="11" fillId="0" borderId="1" xfId="0" applyNumberFormat="1" applyFont="1" applyFill="1" applyBorder="1" applyAlignment="1">
      <alignment horizontal="left" vertical="center"/>
    </xf>
    <xf numFmtId="165" fontId="11" fillId="0" borderId="1" xfId="0" applyNumberFormat="1" applyFont="1" applyFill="1" applyBorder="1" applyAlignment="1">
      <alignment horizontal="right"/>
    </xf>
    <xf numFmtId="49" fontId="9" fillId="0" borderId="1" xfId="0" applyNumberFormat="1" applyFont="1" applyFill="1" applyBorder="1" applyAlignment="1">
      <alignment horizontal="center" vertical="center"/>
    </xf>
    <xf numFmtId="168" fontId="9" fillId="0" borderId="1" xfId="0" applyNumberFormat="1" applyFont="1" applyFill="1" applyBorder="1" applyAlignment="1">
      <alignment horizontal="right" vertical="center"/>
    </xf>
    <xf numFmtId="168" fontId="11" fillId="0" borderId="1" xfId="0" applyNumberFormat="1" applyFont="1" applyFill="1" applyBorder="1" applyAlignment="1">
      <alignment horizontal="right" vertical="center"/>
    </xf>
    <xf numFmtId="49" fontId="11" fillId="0" borderId="0" xfId="0" applyNumberFormat="1" applyFont="1" applyFill="1" applyBorder="1" applyAlignment="1">
      <alignment horizontal="left" vertical="center" wrapText="1"/>
    </xf>
    <xf numFmtId="49" fontId="9" fillId="0" borderId="0" xfId="0" applyNumberFormat="1" applyFont="1" applyFill="1" applyAlignment="1">
      <alignment wrapText="1"/>
    </xf>
    <xf numFmtId="49" fontId="9" fillId="2" borderId="7" xfId="0" applyNumberFormat="1" applyFont="1" applyFill="1" applyBorder="1" applyAlignment="1">
      <alignment horizontal="center" vertical="center" wrapText="1"/>
    </xf>
    <xf numFmtId="168" fontId="0" fillId="0" borderId="0" xfId="0" applyNumberFormat="1" applyFont="1" applyFill="1" applyBorder="1" applyAlignment="1"/>
    <xf numFmtId="196" fontId="10" fillId="0" borderId="0" xfId="0" applyNumberFormat="1" applyFont="1" applyFill="1" applyBorder="1" applyAlignment="1"/>
    <xf numFmtId="3" fontId="38" fillId="0" borderId="0" xfId="0" applyNumberFormat="1" applyFont="1" applyFill="1" applyBorder="1" applyAlignment="1">
      <alignment horizontal="right" vertical="center"/>
    </xf>
    <xf numFmtId="165" fontId="11" fillId="0" borderId="5" xfId="0" applyNumberFormat="1" applyFont="1" applyFill="1" applyBorder="1" applyAlignment="1">
      <alignment horizontal="right"/>
    </xf>
    <xf numFmtId="49" fontId="24" fillId="2" borderId="0" xfId="0" applyNumberFormat="1" applyFont="1" applyFill="1" applyAlignment="1">
      <alignment horizontal="left" vertical="top"/>
    </xf>
    <xf numFmtId="0" fontId="26" fillId="2" borderId="0" xfId="0" applyFont="1" applyFill="1" applyAlignment="1">
      <alignment vertical="center"/>
    </xf>
    <xf numFmtId="0" fontId="17" fillId="0" borderId="0" xfId="0" applyNumberFormat="1" applyFont="1" applyFill="1" applyBorder="1" applyAlignment="1"/>
    <xf numFmtId="49" fontId="11" fillId="0" borderId="5" xfId="0" applyNumberFormat="1" applyFont="1" applyFill="1" applyBorder="1" applyAlignment="1">
      <alignment horizontal="left"/>
    </xf>
    <xf numFmtId="49" fontId="11" fillId="2" borderId="7" xfId="0" applyNumberFormat="1" applyFont="1" applyFill="1" applyBorder="1" applyAlignment="1">
      <alignment horizontal="left"/>
    </xf>
    <xf numFmtId="168" fontId="11" fillId="2" borderId="7" xfId="0" applyNumberFormat="1" applyFont="1" applyFill="1" applyBorder="1" applyAlignment="1">
      <alignment horizontal="right"/>
    </xf>
    <xf numFmtId="168" fontId="11" fillId="2" borderId="1" xfId="0" applyNumberFormat="1" applyFont="1" applyFill="1" applyBorder="1" applyAlignment="1">
      <alignment horizontal="right"/>
    </xf>
    <xf numFmtId="0" fontId="11" fillId="2" borderId="1" xfId="0" applyFont="1" applyFill="1" applyBorder="1" applyAlignment="1">
      <alignment vertical="center"/>
    </xf>
    <xf numFmtId="0" fontId="10" fillId="0" borderId="1" xfId="0" applyNumberFormat="1" applyFont="1" applyFill="1" applyBorder="1" applyAlignment="1"/>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xf>
    <xf numFmtId="1" fontId="9" fillId="0" borderId="1" xfId="0" applyNumberFormat="1" applyFont="1" applyFill="1" applyBorder="1" applyAlignment="1">
      <alignment horizontal="right" vertical="top"/>
    </xf>
    <xf numFmtId="165" fontId="9" fillId="0" borderId="1" xfId="0" applyNumberFormat="1" applyFont="1" applyFill="1" applyBorder="1" applyAlignment="1">
      <alignment horizontal="right" vertical="top"/>
    </xf>
    <xf numFmtId="0" fontId="9" fillId="0" borderId="1" xfId="0" applyFont="1" applyFill="1" applyBorder="1" applyAlignment="1">
      <alignment horizontal="right" vertical="top"/>
    </xf>
    <xf numFmtId="49" fontId="39" fillId="0" borderId="1" xfId="0" applyNumberFormat="1" applyFont="1" applyFill="1" applyBorder="1" applyAlignment="1">
      <alignment horizontal="left" vertical="top"/>
    </xf>
    <xf numFmtId="165" fontId="39" fillId="0" borderId="1" xfId="0" applyNumberFormat="1" applyFont="1" applyFill="1" applyBorder="1" applyAlignment="1">
      <alignment horizontal="right" vertical="top"/>
    </xf>
    <xf numFmtId="182" fontId="41" fillId="0" borderId="1" xfId="0" applyNumberFormat="1" applyFont="1" applyFill="1" applyBorder="1" applyAlignment="1">
      <alignment horizontal="left" vertical="top"/>
    </xf>
    <xf numFmtId="1" fontId="41" fillId="0" borderId="1" xfId="0" applyNumberFormat="1" applyFont="1" applyFill="1" applyBorder="1" applyAlignment="1">
      <alignment horizontal="right" vertical="top"/>
    </xf>
    <xf numFmtId="165" fontId="41" fillId="0" borderId="1" xfId="0" applyNumberFormat="1" applyFont="1" applyFill="1" applyBorder="1" applyAlignment="1">
      <alignment horizontal="right" vertical="top"/>
    </xf>
    <xf numFmtId="1" fontId="11"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xf>
    <xf numFmtId="1" fontId="11" fillId="2" borderId="0" xfId="0" applyNumberFormat="1" applyFont="1" applyFill="1" applyBorder="1" applyAlignment="1">
      <alignment horizontal="right"/>
    </xf>
    <xf numFmtId="3" fontId="14" fillId="0" borderId="0" xfId="0" applyNumberFormat="1" applyFont="1" applyFill="1" applyBorder="1" applyAlignment="1"/>
    <xf numFmtId="0" fontId="10" fillId="0" borderId="0" xfId="0" applyNumberFormat="1" applyFont="1" applyFill="1" applyBorder="1" applyAlignment="1">
      <alignment vertical="top"/>
    </xf>
    <xf numFmtId="49" fontId="11" fillId="2" borderId="4" xfId="0" applyNumberFormat="1" applyFont="1" applyFill="1" applyBorder="1" applyAlignment="1">
      <alignment horizontal="left"/>
    </xf>
    <xf numFmtId="169" fontId="11" fillId="2" borderId="7" xfId="0" applyNumberFormat="1" applyFont="1" applyFill="1" applyBorder="1" applyAlignment="1">
      <alignment horizontal="right"/>
    </xf>
    <xf numFmtId="169" fontId="11" fillId="0" borderId="7" xfId="0" applyNumberFormat="1" applyFont="1" applyFill="1" applyBorder="1" applyAlignment="1">
      <alignment horizontal="right"/>
    </xf>
    <xf numFmtId="169" fontId="11" fillId="2" borderId="1" xfId="0" applyNumberFormat="1" applyFont="1" applyFill="1" applyBorder="1" applyAlignment="1">
      <alignment horizontal="right"/>
    </xf>
    <xf numFmtId="49" fontId="11" fillId="2" borderId="6" xfId="0" applyNumberFormat="1" applyFont="1" applyFill="1" applyBorder="1" applyAlignment="1">
      <alignment horizontal="left"/>
    </xf>
    <xf numFmtId="3" fontId="11" fillId="2" borderId="7" xfId="0" applyNumberFormat="1" applyFont="1" applyFill="1" applyBorder="1" applyAlignment="1">
      <alignment horizontal="right"/>
    </xf>
    <xf numFmtId="3" fontId="11" fillId="2" borderId="15" xfId="0" applyNumberFormat="1" applyFont="1" applyFill="1" applyBorder="1" applyAlignment="1">
      <alignment horizontal="right"/>
    </xf>
    <xf numFmtId="165" fontId="11" fillId="2" borderId="4" xfId="0" applyNumberFormat="1" applyFont="1" applyFill="1" applyBorder="1" applyAlignment="1">
      <alignment horizontal="right"/>
    </xf>
    <xf numFmtId="170" fontId="11" fillId="2" borderId="4" xfId="0" applyNumberFormat="1" applyFont="1" applyFill="1" applyBorder="1" applyAlignment="1">
      <alignment horizontal="right"/>
    </xf>
    <xf numFmtId="3" fontId="11" fillId="2" borderId="1" xfId="0" applyNumberFormat="1" applyFont="1" applyFill="1" applyBorder="1" applyAlignment="1">
      <alignment horizontal="right"/>
    </xf>
    <xf numFmtId="49" fontId="11" fillId="2" borderId="0" xfId="0" applyNumberFormat="1" applyFont="1" applyFill="1" applyAlignment="1">
      <alignment horizontal="left"/>
    </xf>
    <xf numFmtId="0" fontId="11" fillId="2" borderId="0" xfId="0" applyFont="1" applyFill="1" applyBorder="1" applyAlignment="1">
      <alignment horizontal="left" wrapText="1"/>
    </xf>
    <xf numFmtId="49" fontId="11" fillId="2" borderId="16" xfId="0" applyNumberFormat="1" applyFont="1" applyFill="1" applyBorder="1" applyAlignment="1">
      <alignment horizontal="left" vertical="center"/>
    </xf>
    <xf numFmtId="165" fontId="11" fillId="0" borderId="7" xfId="0" applyNumberFormat="1" applyFont="1" applyFill="1" applyBorder="1" applyAlignment="1">
      <alignment horizontal="right"/>
    </xf>
    <xf numFmtId="170" fontId="11" fillId="0" borderId="7" xfId="0" applyNumberFormat="1" applyFont="1" applyFill="1" applyBorder="1" applyAlignment="1">
      <alignment horizontal="right"/>
    </xf>
    <xf numFmtId="170" fontId="11" fillId="0" borderId="1" xfId="0" applyNumberFormat="1" applyFont="1" applyFill="1" applyBorder="1" applyAlignment="1">
      <alignment horizontal="right"/>
    </xf>
    <xf numFmtId="49" fontId="11" fillId="0" borderId="1" xfId="0" applyNumberFormat="1" applyFont="1" applyFill="1" applyBorder="1" applyAlignment="1">
      <alignment horizontal="left"/>
    </xf>
    <xf numFmtId="172" fontId="11" fillId="2" borderId="7" xfId="0" applyNumberFormat="1" applyFont="1" applyFill="1" applyBorder="1" applyAlignment="1">
      <alignment horizontal="right"/>
    </xf>
    <xf numFmtId="172" fontId="11" fillId="2" borderId="1" xfId="0" applyNumberFormat="1" applyFont="1" applyFill="1" applyBorder="1" applyAlignment="1">
      <alignment horizontal="right"/>
    </xf>
    <xf numFmtId="173" fontId="11" fillId="2" borderId="7" xfId="0" applyNumberFormat="1" applyFont="1" applyFill="1" applyBorder="1" applyAlignment="1">
      <alignment horizontal="right"/>
    </xf>
    <xf numFmtId="167" fontId="11" fillId="2" borderId="7" xfId="0" applyNumberFormat="1" applyFont="1" applyFill="1" applyBorder="1" applyAlignment="1">
      <alignment horizontal="right"/>
    </xf>
    <xf numFmtId="173" fontId="11" fillId="2" borderId="1" xfId="0" applyNumberFormat="1" applyFont="1" applyFill="1" applyBorder="1" applyAlignment="1">
      <alignment horizontal="right"/>
    </xf>
    <xf numFmtId="174" fontId="11" fillId="2" borderId="1" xfId="0" applyNumberFormat="1" applyFont="1" applyFill="1" applyBorder="1" applyAlignment="1">
      <alignment horizontal="right"/>
    </xf>
    <xf numFmtId="175" fontId="11" fillId="2" borderId="7" xfId="0" applyNumberFormat="1" applyFont="1" applyFill="1" applyBorder="1" applyAlignment="1">
      <alignment horizontal="right"/>
    </xf>
    <xf numFmtId="175" fontId="11" fillId="2" borderId="1" xfId="0" applyNumberFormat="1" applyFont="1" applyFill="1" applyBorder="1" applyAlignment="1">
      <alignment horizontal="right"/>
    </xf>
    <xf numFmtId="166" fontId="11" fillId="2" borderId="7" xfId="0" applyNumberFormat="1" applyFont="1" applyFill="1" applyBorder="1" applyAlignment="1">
      <alignment horizontal="right"/>
    </xf>
    <xf numFmtId="1" fontId="11" fillId="2" borderId="7" xfId="0" applyNumberFormat="1" applyFont="1" applyFill="1" applyBorder="1" applyAlignment="1">
      <alignment horizontal="right"/>
    </xf>
    <xf numFmtId="166" fontId="11" fillId="2" borderId="1" xfId="0" applyNumberFormat="1" applyFont="1" applyFill="1" applyBorder="1" applyAlignment="1">
      <alignment horizontal="right"/>
    </xf>
    <xf numFmtId="1" fontId="11" fillId="2" borderId="1" xfId="0" applyNumberFormat="1" applyFont="1" applyFill="1" applyBorder="1" applyAlignment="1">
      <alignment horizontal="right"/>
    </xf>
    <xf numFmtId="176" fontId="11" fillId="2" borderId="7" xfId="0" applyNumberFormat="1" applyFont="1" applyFill="1" applyBorder="1" applyAlignment="1">
      <alignment horizontal="right"/>
    </xf>
    <xf numFmtId="177" fontId="11" fillId="2" borderId="7" xfId="0" applyNumberFormat="1" applyFont="1" applyFill="1" applyBorder="1" applyAlignment="1">
      <alignment horizontal="right"/>
    </xf>
    <xf numFmtId="176" fontId="11" fillId="2" borderId="1" xfId="0" applyNumberFormat="1" applyFont="1" applyFill="1" applyBorder="1" applyAlignment="1">
      <alignment horizontal="right"/>
    </xf>
    <xf numFmtId="177" fontId="11" fillId="2" borderId="1" xfId="0" applyNumberFormat="1" applyFont="1" applyFill="1" applyBorder="1" applyAlignment="1">
      <alignment horizontal="right"/>
    </xf>
    <xf numFmtId="166" fontId="21" fillId="2" borderId="5" xfId="0" applyNumberFormat="1" applyFont="1" applyFill="1" applyBorder="1" applyAlignment="1">
      <alignment horizontal="right" vertical="center" wrapText="1"/>
    </xf>
    <xf numFmtId="178" fontId="21" fillId="2" borderId="5" xfId="0" applyNumberFormat="1" applyFont="1" applyFill="1" applyBorder="1" applyAlignment="1">
      <alignment horizontal="right" vertical="center" wrapText="1"/>
    </xf>
    <xf numFmtId="167" fontId="21" fillId="2" borderId="5" xfId="0" applyNumberFormat="1" applyFont="1" applyFill="1" applyBorder="1" applyAlignment="1">
      <alignment horizontal="right" vertical="center" wrapText="1"/>
    </xf>
    <xf numFmtId="179" fontId="11" fillId="2" borderId="7" xfId="0" applyNumberFormat="1" applyFont="1" applyFill="1" applyBorder="1" applyAlignment="1">
      <alignment horizontal="right"/>
    </xf>
    <xf numFmtId="179" fontId="11" fillId="2" borderId="1" xfId="0" applyNumberFormat="1" applyFont="1" applyFill="1" applyBorder="1" applyAlignment="1">
      <alignment horizontal="right"/>
    </xf>
    <xf numFmtId="180" fontId="11" fillId="2" borderId="7" xfId="0" applyNumberFormat="1" applyFont="1" applyFill="1" applyBorder="1" applyAlignment="1">
      <alignment horizontal="right"/>
    </xf>
    <xf numFmtId="180" fontId="11" fillId="2" borderId="1" xfId="0" applyNumberFormat="1" applyFont="1" applyFill="1" applyBorder="1" applyAlignment="1">
      <alignment horizontal="right"/>
    </xf>
    <xf numFmtId="178" fontId="10" fillId="0" borderId="0" xfId="0" applyNumberFormat="1" applyFont="1" applyFill="1" applyBorder="1" applyAlignment="1"/>
    <xf numFmtId="178" fontId="11" fillId="2" borderId="7" xfId="0" applyNumberFormat="1" applyFont="1" applyFill="1" applyBorder="1" applyAlignment="1">
      <alignment horizontal="right"/>
    </xf>
    <xf numFmtId="178" fontId="11" fillId="2" borderId="1" xfId="0" applyNumberFormat="1" applyFont="1" applyFill="1" applyBorder="1" applyAlignment="1">
      <alignment horizontal="right"/>
    </xf>
    <xf numFmtId="49" fontId="11" fillId="2" borderId="1" xfId="0" applyNumberFormat="1" applyFont="1" applyFill="1" applyBorder="1" applyAlignment="1">
      <alignment horizontal="left" wrapText="1"/>
    </xf>
    <xf numFmtId="49" fontId="11" fillId="2" borderId="1" xfId="0" applyNumberFormat="1" applyFont="1" applyFill="1" applyBorder="1" applyAlignment="1">
      <alignment horizontal="right" wrapText="1"/>
    </xf>
    <xf numFmtId="0" fontId="11" fillId="2" borderId="1" xfId="0" applyFont="1" applyFill="1" applyBorder="1" applyAlignment="1">
      <alignment horizontal="right" vertical="center"/>
    </xf>
    <xf numFmtId="170" fontId="11" fillId="2" borderId="17" xfId="0" applyNumberFormat="1" applyFont="1" applyFill="1" applyBorder="1" applyAlignment="1">
      <alignment horizontal="right"/>
    </xf>
    <xf numFmtId="181" fontId="11" fillId="2" borderId="7" xfId="0" applyNumberFormat="1" applyFont="1" applyFill="1" applyBorder="1" applyAlignment="1">
      <alignment horizontal="right"/>
    </xf>
    <xf numFmtId="181" fontId="11" fillId="2" borderId="1" xfId="0" applyNumberFormat="1" applyFont="1" applyFill="1" applyBorder="1" applyAlignment="1">
      <alignment horizontal="right"/>
    </xf>
    <xf numFmtId="49" fontId="11" fillId="2" borderId="7" xfId="0" applyNumberFormat="1" applyFont="1" applyFill="1" applyBorder="1" applyAlignment="1">
      <alignment horizontal="left" vertical="top"/>
    </xf>
    <xf numFmtId="3" fontId="11" fillId="2" borderId="7" xfId="0" applyNumberFormat="1" applyFont="1" applyFill="1" applyBorder="1" applyAlignment="1">
      <alignment horizontal="center" vertical="top"/>
    </xf>
    <xf numFmtId="177" fontId="11" fillId="2" borderId="7" xfId="0" applyNumberFormat="1" applyFont="1" applyFill="1" applyBorder="1" applyAlignment="1">
      <alignment horizontal="center" vertical="top"/>
    </xf>
    <xf numFmtId="49" fontId="11" fillId="2" borderId="1" xfId="0" applyNumberFormat="1" applyFont="1" applyFill="1" applyBorder="1" applyAlignment="1">
      <alignment horizontal="left" vertical="top"/>
    </xf>
    <xf numFmtId="3" fontId="11" fillId="2" borderId="1" xfId="0" applyNumberFormat="1" applyFont="1" applyFill="1" applyBorder="1" applyAlignment="1">
      <alignment horizontal="center" vertical="top"/>
    </xf>
    <xf numFmtId="177" fontId="11" fillId="2" borderId="1" xfId="0" applyNumberFormat="1" applyFont="1" applyFill="1" applyBorder="1" applyAlignment="1">
      <alignment horizontal="center" vertical="top"/>
    </xf>
    <xf numFmtId="49" fontId="9" fillId="2" borderId="1" xfId="0" applyNumberFormat="1" applyFont="1" applyFill="1" applyBorder="1" applyAlignment="1">
      <alignment horizontal="left" vertical="center"/>
    </xf>
    <xf numFmtId="170" fontId="9" fillId="2" borderId="1" xfId="0" applyNumberFormat="1" applyFont="1" applyFill="1" applyBorder="1" applyAlignment="1">
      <alignment horizontal="right" vertical="center"/>
    </xf>
    <xf numFmtId="165" fontId="9" fillId="2" borderId="1" xfId="0" applyNumberFormat="1" applyFont="1" applyFill="1" applyBorder="1" applyAlignment="1">
      <alignment horizontal="right" vertical="center"/>
    </xf>
    <xf numFmtId="165" fontId="11" fillId="2" borderId="1" xfId="0" applyNumberFormat="1" applyFont="1" applyFill="1" applyBorder="1" applyAlignment="1">
      <alignment horizontal="right" vertical="center"/>
    </xf>
    <xf numFmtId="170" fontId="11" fillId="2" borderId="1" xfId="0" applyNumberFormat="1" applyFont="1" applyFill="1" applyBorder="1" applyAlignment="1">
      <alignment horizontal="right" vertical="center"/>
    </xf>
    <xf numFmtId="0" fontId="9" fillId="2" borderId="0" xfId="0" applyFont="1" applyFill="1" applyBorder="1" applyAlignment="1">
      <alignment horizontal="left" wrapText="1"/>
    </xf>
    <xf numFmtId="170" fontId="11" fillId="2" borderId="0" xfId="0" applyNumberFormat="1" applyFont="1" applyFill="1" applyAlignment="1">
      <alignment vertical="center"/>
    </xf>
    <xf numFmtId="3" fontId="11" fillId="2" borderId="0" xfId="0" applyNumberFormat="1" applyFont="1" applyFill="1" applyAlignment="1">
      <alignment vertical="center"/>
    </xf>
    <xf numFmtId="0" fontId="11" fillId="0" borderId="0" xfId="0" applyFont="1" applyFill="1" applyAlignment="1">
      <alignment vertical="top"/>
    </xf>
    <xf numFmtId="0" fontId="9" fillId="0" borderId="0" xfId="0" applyFont="1" applyFill="1" applyAlignment="1">
      <alignment vertical="top"/>
    </xf>
    <xf numFmtId="0" fontId="14" fillId="0" borderId="0" xfId="0" applyNumberFormat="1" applyFont="1" applyFill="1" applyBorder="1" applyAlignment="1">
      <alignment vertical="top"/>
    </xf>
    <xf numFmtId="170" fontId="10" fillId="0" borderId="0" xfId="0" applyNumberFormat="1" applyFont="1" applyFill="1" applyBorder="1" applyAlignment="1">
      <alignment vertical="top"/>
    </xf>
    <xf numFmtId="3" fontId="18" fillId="4" borderId="1" xfId="13" applyNumberFormat="1" applyFont="1" applyFill="1" applyBorder="1" applyAlignment="1">
      <alignment horizontal="right" vertical="top"/>
    </xf>
    <xf numFmtId="3" fontId="25" fillId="4" borderId="1" xfId="13" applyNumberFormat="1" applyFont="1" applyFill="1" applyBorder="1" applyAlignment="1">
      <alignment horizontal="right" vertical="top"/>
    </xf>
    <xf numFmtId="182" fontId="25" fillId="0" borderId="1" xfId="0" applyNumberFormat="1" applyFont="1" applyFill="1" applyBorder="1" applyAlignment="1">
      <alignment horizontal="left"/>
    </xf>
    <xf numFmtId="3" fontId="17" fillId="0" borderId="0" xfId="13" applyNumberFormat="1" applyFont="1" applyFill="1" applyBorder="1" applyAlignment="1">
      <alignment vertical="top"/>
    </xf>
    <xf numFmtId="0" fontId="42" fillId="0" borderId="1" xfId="0" applyFont="1" applyFill="1" applyBorder="1" applyAlignment="1">
      <alignment vertical="center"/>
    </xf>
    <xf numFmtId="0" fontId="43" fillId="0" borderId="1" xfId="0" applyFont="1" applyFill="1" applyBorder="1" applyAlignment="1">
      <alignment horizontal="center" vertical="center" wrapText="1"/>
    </xf>
    <xf numFmtId="3" fontId="14" fillId="0" borderId="1" xfId="0" applyNumberFormat="1" applyFont="1" applyFill="1" applyBorder="1" applyAlignment="1">
      <alignment horizontal="right" vertical="top"/>
    </xf>
    <xf numFmtId="165" fontId="9" fillId="0" borderId="1" xfId="0" applyNumberFormat="1" applyFont="1" applyFill="1" applyBorder="1" applyAlignment="1">
      <alignment vertical="center"/>
    </xf>
    <xf numFmtId="49" fontId="11" fillId="2" borderId="15" xfId="0" applyNumberFormat="1" applyFont="1" applyFill="1" applyBorder="1" applyAlignment="1">
      <alignment horizontal="left"/>
    </xf>
    <xf numFmtId="3" fontId="11" fillId="2" borderId="4" xfId="0" applyNumberFormat="1" applyFont="1" applyFill="1" applyBorder="1" applyAlignment="1">
      <alignment horizontal="right"/>
    </xf>
    <xf numFmtId="0" fontId="11" fillId="2" borderId="4" xfId="0" applyFont="1" applyFill="1" applyBorder="1" applyAlignment="1">
      <alignment horizontal="right"/>
    </xf>
    <xf numFmtId="49" fontId="9" fillId="2" borderId="7" xfId="0" applyNumberFormat="1" applyFont="1" applyFill="1" applyBorder="1" applyAlignment="1">
      <alignment horizontal="center"/>
    </xf>
    <xf numFmtId="197" fontId="14" fillId="0" borderId="1" xfId="0" applyNumberFormat="1" applyFont="1" applyBorder="1" applyAlignment="1">
      <alignment horizontal="center" vertical="center"/>
    </xf>
    <xf numFmtId="0" fontId="14" fillId="0" borderId="1" xfId="0" applyFont="1" applyBorder="1" applyAlignment="1">
      <alignment horizontal="center"/>
    </xf>
    <xf numFmtId="0" fontId="14" fillId="0" borderId="1" xfId="0" applyFont="1" applyBorder="1" applyAlignment="1">
      <alignment horizontal="center" vertical="center"/>
    </xf>
    <xf numFmtId="0" fontId="14" fillId="0" borderId="1" xfId="0" applyFont="1" applyBorder="1" applyAlignment="1" applyProtection="1">
      <alignment horizontal="center"/>
      <protection locked="0"/>
    </xf>
    <xf numFmtId="0" fontId="14" fillId="0" borderId="1" xfId="0" applyNumberFormat="1" applyFont="1" applyFill="1" applyBorder="1" applyAlignment="1">
      <alignment horizontal="center" vertical="top"/>
    </xf>
    <xf numFmtId="1" fontId="14" fillId="0" borderId="1" xfId="0" applyNumberFormat="1" applyFont="1" applyFill="1" applyBorder="1" applyAlignment="1">
      <alignment vertical="top"/>
    </xf>
    <xf numFmtId="3" fontId="14" fillId="0" borderId="1" xfId="0" applyNumberFormat="1" applyFont="1" applyFill="1" applyBorder="1" applyAlignment="1">
      <alignment vertical="top"/>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vertical="center"/>
    </xf>
    <xf numFmtId="0" fontId="18" fillId="0" borderId="1" xfId="0" applyFont="1" applyFill="1" applyBorder="1" applyAlignment="1">
      <alignment horizontal="center" wrapText="1"/>
    </xf>
    <xf numFmtId="49" fontId="9" fillId="2" borderId="7" xfId="0" applyNumberFormat="1" applyFont="1" applyFill="1" applyBorder="1" applyAlignment="1">
      <alignment horizontal="center" vertical="top" wrapText="1"/>
    </xf>
    <xf numFmtId="0" fontId="11" fillId="2" borderId="0" xfId="0" applyFont="1" applyFill="1" applyAlignment="1">
      <alignment vertical="top"/>
    </xf>
    <xf numFmtId="49" fontId="9" fillId="2" borderId="2" xfId="0" applyNumberFormat="1" applyFont="1" applyFill="1" applyBorder="1" applyAlignment="1">
      <alignment horizontal="center" vertical="top" wrapText="1"/>
    </xf>
    <xf numFmtId="0" fontId="9" fillId="2" borderId="5" xfId="0" applyFont="1" applyFill="1" applyBorder="1" applyAlignment="1">
      <alignment horizontal="center" vertical="top" wrapText="1"/>
    </xf>
    <xf numFmtId="1" fontId="10" fillId="0" borderId="0" xfId="0" applyNumberFormat="1" applyFont="1" applyFill="1" applyBorder="1" applyAlignment="1"/>
    <xf numFmtId="0" fontId="44" fillId="5" borderId="64" xfId="0" applyNumberFormat="1" applyFont="1" applyFill="1" applyBorder="1" applyAlignment="1">
      <alignment horizontal="left" vertical="top" wrapText="1"/>
    </xf>
    <xf numFmtId="170" fontId="9" fillId="0" borderId="5" xfId="0" applyNumberFormat="1" applyFont="1" applyFill="1" applyBorder="1" applyAlignment="1">
      <alignment horizontal="right"/>
    </xf>
    <xf numFmtId="165" fontId="11" fillId="2" borderId="2" xfId="0" applyNumberFormat="1" applyFont="1" applyFill="1" applyBorder="1" applyAlignment="1">
      <alignment horizontal="right"/>
    </xf>
    <xf numFmtId="0" fontId="45" fillId="0" borderId="1" xfId="0" applyNumberFormat="1" applyFont="1" applyFill="1" applyBorder="1" applyAlignment="1">
      <alignment horizontal="center" vertical="top"/>
    </xf>
    <xf numFmtId="2" fontId="45" fillId="0" borderId="1" xfId="0" applyNumberFormat="1" applyFont="1" applyFill="1" applyBorder="1" applyAlignment="1">
      <alignment horizontal="right" vertical="top"/>
    </xf>
    <xf numFmtId="4" fontId="45" fillId="0" borderId="1" xfId="0" applyNumberFormat="1" applyFont="1" applyFill="1" applyBorder="1" applyAlignment="1">
      <alignment horizontal="center" vertical="top"/>
    </xf>
    <xf numFmtId="198" fontId="45" fillId="0" borderId="1" xfId="0" applyNumberFormat="1" applyFont="1" applyFill="1" applyBorder="1" applyAlignment="1">
      <alignment horizontal="right" vertical="top"/>
    </xf>
    <xf numFmtId="4" fontId="45" fillId="0" borderId="1" xfId="0" applyNumberFormat="1" applyFont="1" applyFill="1" applyBorder="1" applyAlignment="1">
      <alignment horizontal="right" vertical="top"/>
    </xf>
    <xf numFmtId="3" fontId="45" fillId="0" borderId="1" xfId="0" applyNumberFormat="1" applyFont="1" applyFill="1" applyBorder="1" applyAlignment="1">
      <alignment horizontal="right" vertical="top"/>
    </xf>
    <xf numFmtId="199" fontId="11" fillId="2" borderId="7" xfId="0" applyNumberFormat="1" applyFont="1" applyFill="1" applyBorder="1" applyAlignment="1">
      <alignment horizontal="right"/>
    </xf>
    <xf numFmtId="182" fontId="11" fillId="2" borderId="1" xfId="0" applyNumberFormat="1" applyFont="1" applyFill="1" applyBorder="1" applyAlignment="1">
      <alignment horizontal="left"/>
    </xf>
    <xf numFmtId="182" fontId="10" fillId="0" borderId="1" xfId="32" applyNumberFormat="1" applyFont="1" applyBorder="1" applyAlignment="1">
      <alignment horizontal="left" vertical="top" wrapText="1"/>
    </xf>
    <xf numFmtId="1" fontId="19" fillId="0" borderId="1" xfId="33" applyNumberFormat="1" applyFont="1" applyFill="1" applyBorder="1" applyAlignment="1">
      <alignment horizontal="right" vertical="top" wrapText="1"/>
    </xf>
    <xf numFmtId="3" fontId="9" fillId="2" borderId="5" xfId="0" applyNumberFormat="1" applyFont="1" applyFill="1" applyBorder="1" applyAlignment="1">
      <alignment horizontal="right" vertical="top"/>
    </xf>
    <xf numFmtId="170" fontId="9" fillId="2" borderId="5" xfId="0" applyNumberFormat="1" applyFont="1" applyFill="1" applyBorder="1" applyAlignment="1">
      <alignment horizontal="right" vertical="top"/>
    </xf>
    <xf numFmtId="165" fontId="9" fillId="2" borderId="5" xfId="0" applyNumberFormat="1" applyFont="1" applyFill="1" applyBorder="1" applyAlignment="1">
      <alignment horizontal="right" vertical="top"/>
    </xf>
    <xf numFmtId="3" fontId="10" fillId="4" borderId="1" xfId="17" applyNumberFormat="1" applyFont="1" applyFill="1" applyBorder="1" applyAlignment="1">
      <alignment horizontal="right" vertical="top" wrapText="1"/>
    </xf>
    <xf numFmtId="3" fontId="11" fillId="2" borderId="5" xfId="0" applyNumberFormat="1" applyFont="1" applyFill="1" applyBorder="1" applyAlignment="1">
      <alignment horizontal="right" vertical="top"/>
    </xf>
    <xf numFmtId="165" fontId="11" fillId="2" borderId="5" xfId="0" applyNumberFormat="1" applyFont="1" applyFill="1" applyBorder="1" applyAlignment="1">
      <alignment horizontal="right" vertical="top"/>
    </xf>
    <xf numFmtId="170" fontId="11" fillId="2" borderId="5" xfId="0" applyNumberFormat="1" applyFont="1" applyFill="1" applyBorder="1" applyAlignment="1">
      <alignment horizontal="right" vertical="top"/>
    </xf>
    <xf numFmtId="0" fontId="11" fillId="2" borderId="5" xfId="0" applyFont="1" applyFill="1" applyBorder="1" applyAlignment="1">
      <alignment horizontal="right" vertical="top"/>
    </xf>
    <xf numFmtId="3" fontId="11" fillId="2" borderId="7" xfId="0" applyNumberFormat="1" applyFont="1" applyFill="1" applyBorder="1" applyAlignment="1">
      <alignment horizontal="right" vertical="top"/>
    </xf>
    <xf numFmtId="170" fontId="11" fillId="2" borderId="7" xfId="0" applyNumberFormat="1" applyFont="1" applyFill="1" applyBorder="1" applyAlignment="1">
      <alignment horizontal="right" vertical="top"/>
    </xf>
    <xf numFmtId="165" fontId="11" fillId="2" borderId="7" xfId="0" applyNumberFormat="1" applyFont="1" applyFill="1" applyBorder="1" applyAlignment="1">
      <alignment horizontal="right" vertical="top"/>
    </xf>
    <xf numFmtId="3" fontId="11" fillId="2" borderId="1" xfId="0" applyNumberFormat="1" applyFont="1" applyFill="1" applyBorder="1" applyAlignment="1">
      <alignment horizontal="right" vertical="top"/>
    </xf>
    <xf numFmtId="170" fontId="11" fillId="2" borderId="1" xfId="0" applyNumberFormat="1" applyFont="1" applyFill="1" applyBorder="1" applyAlignment="1">
      <alignment horizontal="right" vertical="top"/>
    </xf>
    <xf numFmtId="165" fontId="11" fillId="2" borderId="1" xfId="0" applyNumberFormat="1" applyFont="1" applyFill="1" applyBorder="1" applyAlignment="1">
      <alignment horizontal="right" vertical="top"/>
    </xf>
    <xf numFmtId="3" fontId="19" fillId="4" borderId="1" xfId="17" applyNumberFormat="1" applyFont="1" applyFill="1" applyBorder="1" applyAlignment="1">
      <alignment horizontal="right" vertical="top" wrapText="1"/>
    </xf>
    <xf numFmtId="17" fontId="11" fillId="2" borderId="1" xfId="0" applyNumberFormat="1" applyFont="1" applyFill="1" applyBorder="1" applyAlignment="1">
      <alignment horizontal="left"/>
    </xf>
    <xf numFmtId="187" fontId="11" fillId="2" borderId="1" xfId="0" applyNumberFormat="1" applyFont="1" applyFill="1" applyBorder="1" applyAlignment="1">
      <alignment horizontal="right"/>
    </xf>
    <xf numFmtId="49" fontId="9" fillId="2" borderId="6" xfId="0" applyNumberFormat="1" applyFont="1" applyFill="1" applyBorder="1" applyAlignment="1">
      <alignment horizontal="left"/>
    </xf>
    <xf numFmtId="49" fontId="11" fillId="2" borderId="8" xfId="0" applyNumberFormat="1" applyFont="1" applyFill="1" applyBorder="1" applyAlignment="1">
      <alignment horizontal="left"/>
    </xf>
    <xf numFmtId="171" fontId="9" fillId="2" borderId="1" xfId="0" applyNumberFormat="1" applyFont="1" applyFill="1" applyBorder="1" applyAlignment="1">
      <alignment horizontal="right"/>
    </xf>
    <xf numFmtId="165" fontId="9" fillId="2" borderId="7" xfId="0" applyNumberFormat="1" applyFont="1" applyFill="1" applyBorder="1" applyAlignment="1">
      <alignment horizontal="right"/>
    </xf>
    <xf numFmtId="170" fontId="9" fillId="2" borderId="7" xfId="0" applyNumberFormat="1" applyFont="1" applyFill="1" applyBorder="1" applyAlignment="1">
      <alignment horizontal="right"/>
    </xf>
    <xf numFmtId="171" fontId="9" fillId="2" borderId="7" xfId="0" applyNumberFormat="1" applyFont="1" applyFill="1" applyBorder="1" applyAlignment="1">
      <alignment horizontal="right"/>
    </xf>
    <xf numFmtId="49" fontId="9" fillId="2" borderId="7" xfId="0" applyNumberFormat="1" applyFont="1" applyFill="1" applyBorder="1" applyAlignment="1">
      <alignment horizontal="left"/>
    </xf>
    <xf numFmtId="172" fontId="9" fillId="2" borderId="7" xfId="0" applyNumberFormat="1" applyFont="1" applyFill="1" applyBorder="1" applyAlignment="1">
      <alignment horizontal="right"/>
    </xf>
    <xf numFmtId="49" fontId="13" fillId="2" borderId="5" xfId="0" applyNumberFormat="1" applyFont="1" applyFill="1" applyBorder="1" applyAlignment="1">
      <alignment horizontal="center" vertical="top" wrapText="1"/>
    </xf>
    <xf numFmtId="0" fontId="13" fillId="2" borderId="5" xfId="0" applyFont="1" applyFill="1" applyBorder="1" applyAlignment="1">
      <alignment horizontal="center" vertical="top" wrapText="1"/>
    </xf>
    <xf numFmtId="0" fontId="15" fillId="2" borderId="0" xfId="0" applyFont="1" applyFill="1" applyAlignment="1">
      <alignment vertical="top"/>
    </xf>
    <xf numFmtId="0" fontId="15" fillId="2" borderId="5" xfId="0" applyFont="1" applyFill="1" applyBorder="1" applyAlignment="1">
      <alignment horizontal="center" vertical="top"/>
    </xf>
    <xf numFmtId="49" fontId="15" fillId="2" borderId="5" xfId="0" applyNumberFormat="1" applyFont="1" applyFill="1" applyBorder="1" applyAlignment="1">
      <alignment horizontal="left" vertical="top" wrapText="1"/>
    </xf>
    <xf numFmtId="165" fontId="15" fillId="2" borderId="5" xfId="0" applyNumberFormat="1" applyFont="1" applyFill="1" applyBorder="1" applyAlignment="1">
      <alignment horizontal="right" vertical="top"/>
    </xf>
    <xf numFmtId="170" fontId="15" fillId="2" borderId="5" xfId="0" applyNumberFormat="1" applyFont="1" applyFill="1" applyBorder="1" applyAlignment="1">
      <alignment horizontal="right" vertical="top"/>
    </xf>
    <xf numFmtId="172" fontId="15" fillId="2" borderId="5" xfId="0" applyNumberFormat="1" applyFont="1" applyFill="1" applyBorder="1" applyAlignment="1">
      <alignment horizontal="right" vertical="top"/>
    </xf>
    <xf numFmtId="174" fontId="9" fillId="2" borderId="7" xfId="0" applyNumberFormat="1" applyFont="1" applyFill="1" applyBorder="1" applyAlignment="1">
      <alignment horizontal="right"/>
    </xf>
    <xf numFmtId="0" fontId="9" fillId="2" borderId="7" xfId="0" applyFont="1" applyFill="1" applyBorder="1" applyAlignment="1">
      <alignment horizontal="right"/>
    </xf>
    <xf numFmtId="167" fontId="9" fillId="2" borderId="7" xfId="0" applyNumberFormat="1" applyFont="1" applyFill="1" applyBorder="1" applyAlignment="1">
      <alignment horizontal="right"/>
    </xf>
    <xf numFmtId="175" fontId="9" fillId="2" borderId="7" xfId="0" applyNumberFormat="1" applyFont="1" applyFill="1" applyBorder="1" applyAlignment="1">
      <alignment horizontal="right"/>
    </xf>
    <xf numFmtId="175" fontId="9" fillId="2" borderId="1" xfId="0" applyNumberFormat="1" applyFont="1" applyFill="1" applyBorder="1" applyAlignment="1">
      <alignment horizontal="right"/>
    </xf>
    <xf numFmtId="166" fontId="9" fillId="2" borderId="7" xfId="0" applyNumberFormat="1" applyFont="1" applyFill="1" applyBorder="1" applyAlignment="1">
      <alignment horizontal="right"/>
    </xf>
    <xf numFmtId="1" fontId="9" fillId="2" borderId="7" xfId="0" applyNumberFormat="1" applyFont="1" applyFill="1" applyBorder="1" applyAlignment="1">
      <alignment horizontal="right"/>
    </xf>
    <xf numFmtId="49" fontId="9" fillId="2" borderId="1" xfId="0" applyNumberFormat="1" applyFont="1" applyFill="1" applyBorder="1" applyAlignment="1">
      <alignment horizontal="left"/>
    </xf>
    <xf numFmtId="172" fontId="9" fillId="2" borderId="1" xfId="0" applyNumberFormat="1" applyFont="1" applyFill="1" applyBorder="1" applyAlignment="1">
      <alignment horizontal="right"/>
    </xf>
    <xf numFmtId="166" fontId="9" fillId="2" borderId="1" xfId="0" applyNumberFormat="1" applyFont="1" applyFill="1" applyBorder="1" applyAlignment="1">
      <alignment horizontal="right"/>
    </xf>
    <xf numFmtId="1" fontId="9" fillId="2" borderId="1" xfId="0" applyNumberFormat="1" applyFont="1" applyFill="1" applyBorder="1" applyAlignment="1">
      <alignment horizontal="right"/>
    </xf>
    <xf numFmtId="172" fontId="11" fillId="2" borderId="4" xfId="0" applyNumberFormat="1" applyFont="1" applyFill="1" applyBorder="1" applyAlignment="1">
      <alignment horizontal="right"/>
    </xf>
    <xf numFmtId="166" fontId="11" fillId="2" borderId="4" xfId="0" applyNumberFormat="1" applyFont="1" applyFill="1" applyBorder="1" applyAlignment="1">
      <alignment horizontal="right"/>
    </xf>
    <xf numFmtId="1" fontId="11" fillId="2" borderId="4" xfId="0" applyNumberFormat="1" applyFont="1" applyFill="1" applyBorder="1" applyAlignment="1">
      <alignment horizontal="right"/>
    </xf>
    <xf numFmtId="199" fontId="11" fillId="2" borderId="1" xfId="0" applyNumberFormat="1" applyFont="1" applyFill="1" applyBorder="1" applyAlignment="1">
      <alignment horizontal="right"/>
    </xf>
    <xf numFmtId="3" fontId="9" fillId="2" borderId="7" xfId="0" applyNumberFormat="1" applyFont="1" applyFill="1" applyBorder="1" applyAlignment="1">
      <alignment horizontal="right"/>
    </xf>
    <xf numFmtId="177" fontId="9" fillId="2" borderId="7" xfId="0" applyNumberFormat="1" applyFont="1" applyFill="1" applyBorder="1" applyAlignment="1">
      <alignment horizontal="right"/>
    </xf>
    <xf numFmtId="3" fontId="11" fillId="2" borderId="1" xfId="0" applyNumberFormat="1" applyFont="1" applyFill="1" applyBorder="1" applyAlignment="1">
      <alignment horizontal="right" wrapText="1"/>
    </xf>
    <xf numFmtId="3" fontId="11" fillId="2" borderId="1" xfId="0" applyNumberFormat="1" applyFont="1" applyFill="1" applyBorder="1" applyAlignment="1">
      <alignment horizontal="right" vertical="center"/>
    </xf>
    <xf numFmtId="170" fontId="11" fillId="2" borderId="18" xfId="0" applyNumberFormat="1" applyFont="1" applyFill="1" applyBorder="1" applyAlignment="1">
      <alignment horizontal="right"/>
    </xf>
    <xf numFmtId="49" fontId="9" fillId="2" borderId="0" xfId="0" applyNumberFormat="1" applyFont="1" applyFill="1" applyAlignment="1">
      <alignment horizontal="left" vertical="top" wrapText="1"/>
    </xf>
    <xf numFmtId="188" fontId="46" fillId="0" borderId="0" xfId="21" applyFont="1" applyFill="1"/>
    <xf numFmtId="188" fontId="46" fillId="6" borderId="0" xfId="21" applyFont="1" applyFill="1"/>
    <xf numFmtId="188" fontId="46" fillId="0" borderId="0" xfId="21" applyFont="1" applyFill="1" applyAlignment="1">
      <alignment horizontal="left"/>
    </xf>
    <xf numFmtId="185" fontId="46" fillId="0" borderId="0" xfId="21" applyNumberFormat="1" applyFont="1" applyFill="1"/>
    <xf numFmtId="186" fontId="46" fillId="0" borderId="0" xfId="21" applyNumberFormat="1" applyFont="1" applyFill="1"/>
    <xf numFmtId="0" fontId="46" fillId="0" borderId="0" xfId="21" applyNumberFormat="1" applyFont="1" applyFill="1"/>
    <xf numFmtId="0" fontId="46" fillId="6" borderId="0" xfId="21" applyNumberFormat="1" applyFont="1" applyFill="1"/>
    <xf numFmtId="188" fontId="46" fillId="4" borderId="0" xfId="21" applyFont="1" applyFill="1" applyAlignment="1">
      <alignment horizontal="left"/>
    </xf>
    <xf numFmtId="188" fontId="46" fillId="4" borderId="0" xfId="21" applyFont="1" applyFill="1"/>
    <xf numFmtId="188" fontId="47" fillId="4" borderId="0" xfId="21" applyFont="1" applyFill="1" applyAlignment="1">
      <alignment horizontal="left"/>
    </xf>
    <xf numFmtId="188" fontId="47" fillId="4" borderId="0" xfId="21" applyFont="1" applyFill="1"/>
    <xf numFmtId="183" fontId="48" fillId="4" borderId="0" xfId="21" applyNumberFormat="1" applyFont="1" applyFill="1" applyBorder="1" applyAlignment="1">
      <alignment horizontal="right" vertical="top"/>
    </xf>
    <xf numFmtId="184" fontId="48" fillId="4" borderId="0" xfId="21" applyNumberFormat="1" applyFont="1" applyFill="1" applyBorder="1" applyAlignment="1">
      <alignment horizontal="right" vertical="top"/>
    </xf>
    <xf numFmtId="0" fontId="49" fillId="4" borderId="19" xfId="21" applyNumberFormat="1" applyFont="1" applyFill="1" applyBorder="1" applyAlignment="1">
      <alignment vertical="center"/>
    </xf>
    <xf numFmtId="0" fontId="49" fillId="4" borderId="19" xfId="21" applyNumberFormat="1" applyFont="1" applyFill="1" applyBorder="1" applyAlignment="1">
      <alignment horizontal="left" vertical="top"/>
    </xf>
    <xf numFmtId="0" fontId="49" fillId="0" borderId="19" xfId="21" applyNumberFormat="1" applyFont="1" applyFill="1" applyBorder="1" applyAlignment="1">
      <alignment vertical="center"/>
    </xf>
    <xf numFmtId="188" fontId="46" fillId="0" borderId="0" xfId="21" applyFont="1"/>
    <xf numFmtId="183" fontId="45" fillId="4" borderId="0" xfId="6" applyNumberFormat="1" applyFont="1" applyFill="1" applyBorder="1"/>
    <xf numFmtId="183" fontId="45" fillId="4" borderId="0" xfId="6" applyNumberFormat="1" applyFont="1" applyFill="1" applyBorder="1" applyAlignment="1">
      <alignment horizontal="left"/>
    </xf>
    <xf numFmtId="184" fontId="45" fillId="4" borderId="0" xfId="6" applyNumberFormat="1" applyFont="1" applyFill="1" applyBorder="1"/>
    <xf numFmtId="2" fontId="46" fillId="4" borderId="0" xfId="21" applyNumberFormat="1" applyFont="1" applyFill="1"/>
    <xf numFmtId="0" fontId="49" fillId="0" borderId="0" xfId="21" applyNumberFormat="1" applyFont="1" applyFill="1" applyBorder="1" applyAlignment="1">
      <alignment vertical="center"/>
    </xf>
    <xf numFmtId="0" fontId="45" fillId="0" borderId="0" xfId="21" applyNumberFormat="1" applyFont="1" applyFill="1"/>
    <xf numFmtId="1" fontId="45" fillId="0" borderId="0" xfId="21" applyNumberFormat="1" applyFont="1" applyFill="1"/>
    <xf numFmtId="0" fontId="45" fillId="6" borderId="0" xfId="21" applyNumberFormat="1" applyFont="1" applyFill="1"/>
    <xf numFmtId="0" fontId="41" fillId="0" borderId="0" xfId="21" applyNumberFormat="1" applyFont="1" applyAlignment="1">
      <alignment vertical="top"/>
    </xf>
    <xf numFmtId="0" fontId="45" fillId="0" borderId="0" xfId="21" applyNumberFormat="1" applyFont="1" applyAlignment="1">
      <alignment vertical="top"/>
    </xf>
    <xf numFmtId="188" fontId="18" fillId="3" borderId="1" xfId="31" applyNumberFormat="1" applyFont="1" applyFill="1" applyBorder="1" applyAlignment="1">
      <alignment horizontal="center" vertical="top" wrapText="1"/>
    </xf>
    <xf numFmtId="188" fontId="18" fillId="3" borderId="1" xfId="26" applyNumberFormat="1" applyFont="1" applyFill="1" applyBorder="1" applyAlignment="1">
      <alignment horizontal="center" vertical="top" wrapText="1"/>
    </xf>
    <xf numFmtId="0" fontId="47" fillId="0" borderId="0" xfId="21" applyNumberFormat="1" applyFont="1" applyAlignment="1">
      <alignment vertical="top"/>
    </xf>
    <xf numFmtId="3" fontId="14" fillId="4" borderId="1" xfId="34" applyNumberFormat="1" applyFont="1" applyFill="1" applyBorder="1" applyAlignment="1">
      <alignment horizontal="right" vertical="top" wrapText="1"/>
    </xf>
    <xf numFmtId="0" fontId="45" fillId="4" borderId="0" xfId="21" applyNumberFormat="1" applyFont="1" applyFill="1" applyAlignment="1">
      <alignment vertical="top"/>
    </xf>
    <xf numFmtId="3" fontId="14" fillId="0" borderId="0" xfId="34" applyNumberFormat="1" applyFont="1" applyFill="1" applyBorder="1" applyAlignment="1">
      <alignment horizontal="right" vertical="top" wrapText="1"/>
    </xf>
    <xf numFmtId="3" fontId="27" fillId="0" borderId="0" xfId="34" applyNumberFormat="1" applyFont="1" applyFill="1" applyBorder="1" applyAlignment="1">
      <alignment horizontal="right" vertical="top" wrapText="1"/>
    </xf>
    <xf numFmtId="0" fontId="50" fillId="4" borderId="0" xfId="21" applyNumberFormat="1" applyFont="1" applyFill="1" applyBorder="1" applyAlignment="1">
      <alignment horizontal="left" vertical="center"/>
    </xf>
    <xf numFmtId="0" fontId="45" fillId="0" borderId="0" xfId="21" applyNumberFormat="1" applyFont="1"/>
    <xf numFmtId="0" fontId="41" fillId="0" borderId="0" xfId="21" applyNumberFormat="1" applyFont="1"/>
    <xf numFmtId="3" fontId="14" fillId="6" borderId="1" xfId="13" applyNumberFormat="1" applyFont="1" applyFill="1" applyBorder="1" applyAlignment="1">
      <alignment horizontal="right" vertical="top"/>
    </xf>
    <xf numFmtId="2" fontId="45" fillId="0" borderId="0" xfId="21" applyNumberFormat="1" applyFont="1"/>
    <xf numFmtId="0" fontId="49" fillId="0" borderId="0" xfId="21" applyNumberFormat="1" applyFont="1" applyFill="1" applyBorder="1" applyAlignment="1">
      <alignment horizontal="left" vertical="center"/>
    </xf>
    <xf numFmtId="0" fontId="49" fillId="0" borderId="4" xfId="21" applyNumberFormat="1" applyFont="1" applyFill="1" applyBorder="1" applyAlignment="1">
      <alignment vertical="center"/>
    </xf>
    <xf numFmtId="188" fontId="35" fillId="0" borderId="0" xfId="21"/>
    <xf numFmtId="188" fontId="51" fillId="0" borderId="0" xfId="21" applyFont="1"/>
    <xf numFmtId="0" fontId="49" fillId="0" borderId="10" xfId="21" applyNumberFormat="1" applyFont="1" applyFill="1" applyBorder="1" applyAlignment="1">
      <alignment vertical="center"/>
    </xf>
    <xf numFmtId="0" fontId="42" fillId="4" borderId="0" xfId="21" applyNumberFormat="1" applyFont="1" applyFill="1" applyBorder="1" applyAlignment="1">
      <alignment horizontal="left" vertical="center"/>
    </xf>
    <xf numFmtId="188" fontId="52" fillId="0" borderId="0" xfId="21" applyFont="1"/>
    <xf numFmtId="188" fontId="52" fillId="0" borderId="0" xfId="21" applyFont="1" applyFill="1"/>
    <xf numFmtId="2" fontId="52" fillId="0" borderId="0" xfId="21" applyNumberFormat="1" applyFont="1" applyFill="1"/>
    <xf numFmtId="17" fontId="40" fillId="0" borderId="0" xfId="21" applyNumberFormat="1" applyFont="1" applyFill="1" applyBorder="1" applyAlignment="1">
      <alignment horizontal="left" vertical="center"/>
    </xf>
    <xf numFmtId="3" fontId="40" fillId="0" borderId="0" xfId="6" applyNumberFormat="1" applyFont="1" applyFill="1" applyBorder="1" applyAlignment="1"/>
    <xf numFmtId="2" fontId="52" fillId="0" borderId="0" xfId="21" applyNumberFormat="1" applyFont="1"/>
    <xf numFmtId="166" fontId="10" fillId="0" borderId="0" xfId="0" applyNumberFormat="1" applyFont="1" applyFill="1" applyBorder="1" applyAlignment="1">
      <alignment vertical="top"/>
    </xf>
    <xf numFmtId="165" fontId="9" fillId="0" borderId="8" xfId="0" applyNumberFormat="1" applyFont="1" applyFill="1" applyBorder="1" applyAlignment="1">
      <alignment horizontal="right" vertical="center"/>
    </xf>
    <xf numFmtId="165" fontId="11" fillId="0" borderId="8" xfId="0" applyNumberFormat="1" applyFont="1" applyFill="1" applyBorder="1" applyAlignment="1">
      <alignment horizontal="right" vertical="center"/>
    </xf>
    <xf numFmtId="180" fontId="9" fillId="2" borderId="5" xfId="0" applyNumberFormat="1" applyFont="1" applyFill="1" applyBorder="1" applyAlignment="1">
      <alignment horizontal="right"/>
    </xf>
    <xf numFmtId="195" fontId="43" fillId="0" borderId="8" xfId="35" applyFont="1" applyBorder="1" applyAlignment="1">
      <alignment vertical="top" wrapText="1"/>
    </xf>
    <xf numFmtId="195" fontId="43" fillId="0" borderId="9" xfId="35" applyFont="1" applyBorder="1" applyAlignment="1">
      <alignment vertical="top" wrapText="1"/>
    </xf>
    <xf numFmtId="195" fontId="41" fillId="0" borderId="9" xfId="35" applyFont="1" applyBorder="1" applyAlignment="1">
      <alignment vertical="top" wrapText="1"/>
    </xf>
    <xf numFmtId="0" fontId="6" fillId="0" borderId="20" xfId="16" applyFont="1" applyFill="1" applyBorder="1" applyAlignment="1">
      <alignment vertical="top" wrapText="1"/>
    </xf>
    <xf numFmtId="0" fontId="0" fillId="0" borderId="0" xfId="0" applyAlignment="1">
      <alignment vertical="top"/>
    </xf>
    <xf numFmtId="0" fontId="6" fillId="0" borderId="9" xfId="16" applyFont="1" applyFill="1" applyBorder="1" applyAlignment="1">
      <alignment vertical="top" wrapText="1"/>
    </xf>
    <xf numFmtId="191" fontId="41" fillId="0" borderId="1" xfId="28" applyNumberFormat="1" applyFont="1" applyFill="1" applyBorder="1" applyAlignment="1">
      <alignment horizontal="right" vertical="top" wrapText="1"/>
    </xf>
    <xf numFmtId="166" fontId="41" fillId="0" borderId="1" xfId="35" applyNumberFormat="1" applyFont="1" applyFill="1" applyBorder="1" applyAlignment="1">
      <alignment horizontal="right" vertical="top" wrapText="1"/>
    </xf>
    <xf numFmtId="0" fontId="43" fillId="0" borderId="4" xfId="16" applyFont="1" applyFill="1" applyBorder="1" applyAlignment="1">
      <alignment vertical="top" wrapText="1"/>
    </xf>
    <xf numFmtId="166" fontId="41" fillId="0" borderId="10" xfId="28" applyNumberFormat="1" applyFont="1" applyFill="1" applyBorder="1" applyAlignment="1">
      <alignment horizontal="right" vertical="top" wrapText="1"/>
    </xf>
    <xf numFmtId="166" fontId="41" fillId="0" borderId="4" xfId="28" applyNumberFormat="1" applyFont="1" applyFill="1" applyBorder="1" applyAlignment="1">
      <alignment horizontal="right" vertical="top" wrapText="1"/>
    </xf>
    <xf numFmtId="166" fontId="41" fillId="0" borderId="11" xfId="28" applyNumberFormat="1" applyFont="1" applyFill="1" applyBorder="1" applyAlignment="1">
      <alignment horizontal="right" vertical="top" wrapText="1"/>
    </xf>
    <xf numFmtId="166" fontId="41" fillId="0" borderId="12" xfId="28" applyNumberFormat="1" applyFont="1" applyFill="1" applyBorder="1" applyAlignment="1">
      <alignment horizontal="right" vertical="top" wrapText="1"/>
    </xf>
    <xf numFmtId="191" fontId="41" fillId="0" borderId="12" xfId="28" applyNumberFormat="1" applyFont="1" applyFill="1" applyBorder="1" applyAlignment="1">
      <alignment horizontal="right" vertical="top" wrapText="1"/>
    </xf>
    <xf numFmtId="191" fontId="41" fillId="0" borderId="12" xfId="13" applyNumberFormat="1" applyFont="1" applyFill="1" applyBorder="1" applyAlignment="1">
      <alignment horizontal="right" vertical="top" wrapText="1"/>
    </xf>
    <xf numFmtId="0" fontId="43" fillId="0" borderId="8" xfId="16" applyFont="1" applyFill="1" applyBorder="1" applyAlignment="1">
      <alignment vertical="top" wrapText="1"/>
    </xf>
    <xf numFmtId="0" fontId="43" fillId="0" borderId="9" xfId="16" applyFont="1" applyFill="1" applyBorder="1" applyAlignment="1">
      <alignment vertical="top" wrapText="1"/>
    </xf>
    <xf numFmtId="0" fontId="6" fillId="0" borderId="9" xfId="16" applyNumberFormat="1" applyFont="1" applyFill="1" applyBorder="1" applyAlignment="1">
      <alignment vertical="top"/>
    </xf>
    <xf numFmtId="0" fontId="6" fillId="0" borderId="20" xfId="16" applyNumberFormat="1" applyFont="1" applyFill="1" applyBorder="1" applyAlignment="1">
      <alignment vertical="top"/>
    </xf>
    <xf numFmtId="2" fontId="41" fillId="0" borderId="12" xfId="28" applyNumberFormat="1" applyFont="1" applyFill="1" applyBorder="1" applyAlignment="1">
      <alignment horizontal="right" vertical="top" wrapText="1"/>
    </xf>
    <xf numFmtId="0" fontId="53" fillId="0" borderId="0" xfId="0" applyFont="1" applyAlignment="1">
      <alignment vertical="top" wrapText="1"/>
    </xf>
    <xf numFmtId="192" fontId="41" fillId="0" borderId="12" xfId="28" applyNumberFormat="1" applyFont="1" applyFill="1" applyBorder="1" applyAlignment="1">
      <alignment horizontal="right" vertical="top" wrapText="1"/>
    </xf>
    <xf numFmtId="195" fontId="40" fillId="0" borderId="12" xfId="35" applyFont="1" applyBorder="1" applyAlignment="1">
      <alignment vertical="top"/>
    </xf>
    <xf numFmtId="191" fontId="41" fillId="0" borderId="12" xfId="28" applyNumberFormat="1" applyFont="1" applyFill="1" applyBorder="1" applyAlignment="1">
      <alignment horizontal="right" vertical="top"/>
    </xf>
    <xf numFmtId="2" fontId="41" fillId="0" borderId="12" xfId="28" applyNumberFormat="1" applyFont="1" applyFill="1" applyBorder="1" applyAlignment="1">
      <alignment horizontal="right" vertical="top"/>
    </xf>
    <xf numFmtId="3" fontId="41" fillId="0" borderId="11" xfId="13" applyNumberFormat="1" applyFont="1" applyFill="1" applyBorder="1" applyAlignment="1">
      <alignment horizontal="right" vertical="top" wrapText="1"/>
    </xf>
    <xf numFmtId="3" fontId="41" fillId="0" borderId="12" xfId="13" applyNumberFormat="1" applyFont="1" applyFill="1" applyBorder="1" applyAlignment="1">
      <alignment horizontal="right" vertical="top" wrapText="1"/>
    </xf>
    <xf numFmtId="3" fontId="41" fillId="0" borderId="4" xfId="13" applyNumberFormat="1" applyFont="1" applyFill="1" applyBorder="1" applyAlignment="1">
      <alignment horizontal="right" vertical="top" wrapText="1"/>
    </xf>
    <xf numFmtId="165" fontId="10" fillId="0" borderId="0" xfId="0" applyNumberFormat="1" applyFont="1" applyFill="1" applyBorder="1" applyAlignment="1">
      <alignment vertical="top"/>
    </xf>
    <xf numFmtId="191" fontId="41" fillId="0" borderId="11" xfId="13" applyNumberFormat="1" applyFont="1" applyFill="1" applyBorder="1" applyAlignment="1">
      <alignment horizontal="right" vertical="top" wrapText="1"/>
    </xf>
    <xf numFmtId="191" fontId="41" fillId="0" borderId="14" xfId="28" applyNumberFormat="1" applyFont="1" applyFill="1" applyBorder="1" applyAlignment="1">
      <alignment horizontal="right" vertical="top" wrapText="1"/>
    </xf>
    <xf numFmtId="191" fontId="41" fillId="0" borderId="13" xfId="28" applyNumberFormat="1" applyFont="1" applyFill="1" applyBorder="1" applyAlignment="1">
      <alignment horizontal="right" vertical="top" wrapText="1"/>
    </xf>
    <xf numFmtId="187" fontId="41" fillId="0" borderId="10" xfId="1" applyNumberFormat="1" applyFont="1" applyFill="1" applyBorder="1" applyAlignment="1">
      <alignment horizontal="right" vertical="top" wrapText="1"/>
    </xf>
    <xf numFmtId="187" fontId="41" fillId="0" borderId="4" xfId="1" applyNumberFormat="1" applyFont="1" applyFill="1" applyBorder="1" applyAlignment="1">
      <alignment horizontal="right" vertical="top" wrapText="1"/>
    </xf>
    <xf numFmtId="193" fontId="41" fillId="0" borderId="11" xfId="13" applyNumberFormat="1" applyFont="1" applyFill="1" applyBorder="1" applyAlignment="1">
      <alignment horizontal="right" vertical="top" wrapText="1"/>
    </xf>
    <xf numFmtId="193" fontId="41" fillId="0" borderId="12" xfId="13" applyNumberFormat="1" applyFont="1" applyFill="1" applyBorder="1" applyAlignment="1">
      <alignment horizontal="right" vertical="top" wrapText="1"/>
    </xf>
    <xf numFmtId="1" fontId="41" fillId="0" borderId="11" xfId="28" applyNumberFormat="1" applyFont="1" applyFill="1" applyBorder="1" applyAlignment="1">
      <alignment horizontal="right" vertical="top" wrapText="1"/>
    </xf>
    <xf numFmtId="1" fontId="41" fillId="0" borderId="12" xfId="28" applyNumberFormat="1" applyFont="1" applyFill="1" applyBorder="1" applyAlignment="1">
      <alignment horizontal="right" vertical="top" wrapText="1"/>
    </xf>
    <xf numFmtId="1" fontId="41" fillId="0" borderId="4" xfId="28" applyNumberFormat="1" applyFont="1" applyFill="1" applyBorder="1" applyAlignment="1">
      <alignment horizontal="right" vertical="top" wrapText="1"/>
    </xf>
    <xf numFmtId="194" fontId="41" fillId="0" borderId="4" xfId="13" applyNumberFormat="1" applyFont="1" applyFill="1" applyBorder="1" applyAlignment="1">
      <alignment horizontal="right" vertical="top" wrapText="1"/>
    </xf>
    <xf numFmtId="193" fontId="41" fillId="0" borderId="0" xfId="13" applyNumberFormat="1" applyFont="1" applyFill="1" applyBorder="1" applyAlignment="1">
      <alignment horizontal="right" vertical="top" wrapText="1"/>
    </xf>
    <xf numFmtId="193" fontId="41" fillId="0" borderId="13" xfId="13" applyNumberFormat="1" applyFont="1" applyFill="1" applyBorder="1" applyAlignment="1">
      <alignment horizontal="right" vertical="top" wrapText="1"/>
    </xf>
    <xf numFmtId="166" fontId="41" fillId="0" borderId="0" xfId="28" applyNumberFormat="1" applyFont="1" applyFill="1" applyBorder="1" applyAlignment="1">
      <alignment horizontal="right" vertical="top" wrapText="1"/>
    </xf>
    <xf numFmtId="166" fontId="41" fillId="0" borderId="13" xfId="28" applyNumberFormat="1" applyFont="1" applyFill="1" applyBorder="1" applyAlignment="1">
      <alignment horizontal="right" vertical="top" wrapText="1"/>
    </xf>
    <xf numFmtId="187" fontId="41" fillId="0" borderId="12" xfId="1" applyNumberFormat="1" applyFont="1" applyFill="1" applyBorder="1" applyAlignment="1">
      <alignment horizontal="right" vertical="top" wrapText="1"/>
    </xf>
    <xf numFmtId="187" fontId="41" fillId="0" borderId="13" xfId="1" applyNumberFormat="1" applyFont="1" applyFill="1" applyBorder="1" applyAlignment="1">
      <alignment horizontal="right" vertical="top" wrapText="1"/>
    </xf>
    <xf numFmtId="195" fontId="47" fillId="0" borderId="0" xfId="35" applyFont="1" applyAlignment="1">
      <alignment horizontal="left" vertical="top" wrapText="1"/>
    </xf>
    <xf numFmtId="0" fontId="6" fillId="0" borderId="0" xfId="16" applyNumberFormat="1" applyFont="1" applyFill="1" applyBorder="1" applyAlignment="1">
      <alignment vertical="top" wrapText="1"/>
    </xf>
    <xf numFmtId="195" fontId="45" fillId="0" borderId="0" xfId="35" applyFont="1" applyAlignment="1">
      <alignment horizontal="left" vertical="top"/>
    </xf>
    <xf numFmtId="195" fontId="45" fillId="0" borderId="0" xfId="35" applyFont="1" applyAlignment="1">
      <alignment horizontal="left" vertical="top" wrapText="1"/>
    </xf>
    <xf numFmtId="195" fontId="43" fillId="0" borderId="0" xfId="35" applyFont="1" applyAlignment="1">
      <alignment vertical="top"/>
    </xf>
    <xf numFmtId="195" fontId="47" fillId="0" borderId="0" xfId="35" applyFont="1" applyAlignment="1">
      <alignment vertical="top" wrapText="1"/>
    </xf>
    <xf numFmtId="195" fontId="54" fillId="0" borderId="0" xfId="35" applyFont="1" applyAlignment="1">
      <alignment vertical="top" wrapText="1"/>
    </xf>
    <xf numFmtId="193" fontId="41" fillId="0" borderId="14" xfId="13" applyNumberFormat="1" applyFont="1" applyFill="1" applyBorder="1" applyAlignment="1">
      <alignment horizontal="right" vertical="top" wrapText="1"/>
    </xf>
    <xf numFmtId="0" fontId="19" fillId="0" borderId="0" xfId="0" applyNumberFormat="1" applyFont="1" applyFill="1" applyBorder="1" applyAlignment="1">
      <alignment vertical="top"/>
    </xf>
    <xf numFmtId="0" fontId="39" fillId="0" borderId="1" xfId="0" applyFont="1" applyFill="1" applyBorder="1" applyAlignment="1">
      <alignment horizontal="center" vertical="top"/>
    </xf>
    <xf numFmtId="0" fontId="39" fillId="0" borderId="1" xfId="0" applyFont="1" applyFill="1" applyBorder="1" applyAlignment="1">
      <alignment horizontal="center" vertical="top" wrapText="1"/>
    </xf>
    <xf numFmtId="187" fontId="39" fillId="0" borderId="1" xfId="1" applyNumberFormat="1" applyFont="1" applyBorder="1" applyAlignment="1">
      <alignment horizontal="left" vertical="top"/>
    </xf>
    <xf numFmtId="1" fontId="10" fillId="0" borderId="1" xfId="0" applyNumberFormat="1" applyFont="1" applyFill="1" applyBorder="1" applyAlignment="1">
      <alignment vertical="top"/>
    </xf>
    <xf numFmtId="187" fontId="10" fillId="0" borderId="1" xfId="1" applyNumberFormat="1" applyFont="1" applyFill="1" applyBorder="1" applyAlignment="1">
      <alignment vertical="top"/>
    </xf>
    <xf numFmtId="187" fontId="10" fillId="0" borderId="1" xfId="1" applyNumberFormat="1" applyFont="1" applyBorder="1" applyAlignment="1">
      <alignment horizontal="center" vertical="top"/>
    </xf>
    <xf numFmtId="187" fontId="10" fillId="0" borderId="1" xfId="1" applyNumberFormat="1" applyFont="1" applyBorder="1" applyAlignment="1">
      <alignment horizontal="center" vertical="top" wrapText="1"/>
    </xf>
    <xf numFmtId="1" fontId="55" fillId="0" borderId="1" xfId="0" applyNumberFormat="1" applyFont="1" applyFill="1" applyBorder="1" applyAlignment="1">
      <alignment vertical="top"/>
    </xf>
    <xf numFmtId="187" fontId="39" fillId="0" borderId="1" xfId="1" applyNumberFormat="1" applyFont="1" applyBorder="1" applyAlignment="1">
      <alignment horizontal="left" vertical="top" wrapText="1"/>
    </xf>
    <xf numFmtId="187" fontId="41" fillId="0" borderId="1" xfId="1" applyNumberFormat="1" applyFont="1" applyFill="1" applyBorder="1" applyAlignment="1">
      <alignment horizontal="center" vertical="top" wrapText="1"/>
    </xf>
    <xf numFmtId="187" fontId="41" fillId="0" borderId="1" xfId="1" applyNumberFormat="1" applyFont="1" applyFill="1" applyBorder="1" applyAlignment="1">
      <alignment vertical="top"/>
    </xf>
    <xf numFmtId="187" fontId="39" fillId="0" borderId="1" xfId="1" applyNumberFormat="1" applyFont="1" applyFill="1" applyBorder="1" applyAlignment="1">
      <alignment horizontal="left" vertical="top"/>
    </xf>
    <xf numFmtId="187" fontId="10" fillId="0" borderId="1" xfId="1" applyNumberFormat="1" applyFont="1" applyFill="1" applyBorder="1" applyAlignment="1">
      <alignment horizontal="center" vertical="top"/>
    </xf>
    <xf numFmtId="1" fontId="41" fillId="0" borderId="1" xfId="0" applyNumberFormat="1" applyFont="1" applyFill="1" applyBorder="1" applyAlignment="1">
      <alignment vertical="top"/>
    </xf>
    <xf numFmtId="187" fontId="39" fillId="0" borderId="1" xfId="1" applyNumberFormat="1" applyFont="1" applyFill="1" applyBorder="1" applyAlignment="1">
      <alignment horizontal="left" vertical="top" wrapText="1"/>
    </xf>
    <xf numFmtId="0" fontId="10" fillId="0" borderId="1" xfId="0" applyFont="1" applyFill="1" applyBorder="1" applyAlignment="1">
      <alignment horizontal="right" vertical="top"/>
    </xf>
    <xf numFmtId="187" fontId="41" fillId="0" borderId="1" xfId="1" applyNumberFormat="1" applyFont="1" applyFill="1" applyBorder="1" applyAlignment="1">
      <alignment horizontal="center" vertical="top"/>
    </xf>
    <xf numFmtId="187" fontId="41" fillId="0" borderId="1" xfId="1" applyNumberFormat="1" applyFont="1" applyFill="1" applyBorder="1" applyAlignment="1">
      <alignment horizontal="right" vertical="top"/>
    </xf>
    <xf numFmtId="187" fontId="10" fillId="0" borderId="1" xfId="1" applyNumberFormat="1" applyFont="1" applyFill="1" applyBorder="1" applyAlignment="1">
      <alignment horizontal="center" vertical="top" wrapText="1"/>
    </xf>
    <xf numFmtId="187" fontId="56" fillId="0" borderId="1" xfId="1" applyNumberFormat="1" applyFont="1" applyFill="1" applyBorder="1" applyAlignment="1">
      <alignment vertical="top"/>
    </xf>
    <xf numFmtId="0" fontId="14" fillId="0" borderId="0" xfId="0" applyNumberFormat="1" applyFont="1" applyFill="1" applyBorder="1" applyAlignment="1">
      <alignment horizontal="left" vertical="top"/>
    </xf>
    <xf numFmtId="187" fontId="0" fillId="0" borderId="0" xfId="1" applyNumberFormat="1" applyFont="1" applyFill="1" applyBorder="1" applyAlignment="1">
      <alignment vertical="top"/>
    </xf>
    <xf numFmtId="168" fontId="9" fillId="0" borderId="1" xfId="0" applyNumberFormat="1" applyFont="1" applyFill="1" applyBorder="1" applyAlignment="1">
      <alignment horizontal="right" vertical="top"/>
    </xf>
    <xf numFmtId="182" fontId="11" fillId="0" borderId="1" xfId="0" applyNumberFormat="1" applyFont="1" applyFill="1" applyBorder="1" applyAlignment="1">
      <alignment horizontal="left" vertical="top"/>
    </xf>
    <xf numFmtId="200" fontId="11" fillId="0" borderId="1" xfId="0" applyNumberFormat="1" applyFont="1" applyFill="1" applyBorder="1" applyAlignment="1">
      <alignment horizontal="right" vertical="top"/>
    </xf>
    <xf numFmtId="0" fontId="10" fillId="0" borderId="1" xfId="0" applyFont="1" applyFill="1" applyBorder="1" applyAlignment="1">
      <alignment horizontal="right" vertical="top" wrapText="1"/>
    </xf>
    <xf numFmtId="1" fontId="10" fillId="0" borderId="1" xfId="1" applyNumberFormat="1" applyFont="1" applyFill="1" applyBorder="1" applyAlignment="1">
      <alignment horizontal="right" vertical="top" wrapText="1"/>
    </xf>
    <xf numFmtId="0" fontId="11" fillId="2" borderId="1" xfId="0" applyFont="1" applyFill="1" applyBorder="1" applyAlignment="1">
      <alignment vertical="top"/>
    </xf>
    <xf numFmtId="1" fontId="10" fillId="0" borderId="1" xfId="0" applyNumberFormat="1" applyFont="1" applyFill="1" applyBorder="1" applyAlignment="1">
      <alignment horizontal="right" vertical="top" wrapText="1"/>
    </xf>
    <xf numFmtId="0" fontId="10" fillId="0" borderId="1" xfId="0" applyNumberFormat="1" applyFont="1" applyFill="1" applyBorder="1" applyAlignment="1">
      <alignment vertical="top"/>
    </xf>
    <xf numFmtId="0" fontId="11" fillId="0" borderId="0" xfId="0" applyFont="1" applyFill="1" applyAlignment="1">
      <alignment horizontal="left" vertical="top" wrapText="1"/>
    </xf>
    <xf numFmtId="165" fontId="11" fillId="0" borderId="0" xfId="0" applyNumberFormat="1" applyFont="1" applyFill="1" applyAlignment="1">
      <alignment horizontal="left" vertical="top" wrapText="1"/>
    </xf>
    <xf numFmtId="187" fontId="37" fillId="0" borderId="0" xfId="1" applyNumberFormat="1" applyFont="1" applyFill="1" applyAlignment="1">
      <alignment horizontal="center" vertical="top"/>
    </xf>
    <xf numFmtId="3" fontId="57" fillId="0" borderId="0" xfId="0" applyNumberFormat="1" applyFont="1" applyFill="1" applyBorder="1" applyAlignment="1">
      <alignment horizontal="right" vertical="center"/>
    </xf>
    <xf numFmtId="176" fontId="10" fillId="0" borderId="0" xfId="0" applyNumberFormat="1" applyFont="1" applyFill="1" applyBorder="1" applyAlignment="1"/>
    <xf numFmtId="175" fontId="9" fillId="0" borderId="1" xfId="0" applyNumberFormat="1" applyFont="1" applyFill="1" applyBorder="1" applyAlignment="1">
      <alignment horizontal="right"/>
    </xf>
    <xf numFmtId="49" fontId="4" fillId="0" borderId="0" xfId="0" applyNumberFormat="1" applyFont="1" applyFill="1" applyAlignment="1">
      <alignment horizontal="left" vertical="top"/>
    </xf>
    <xf numFmtId="0" fontId="38" fillId="0" borderId="0" xfId="0" applyFont="1" applyFill="1" applyAlignment="1">
      <alignment horizontal="left" wrapText="1"/>
    </xf>
    <xf numFmtId="2" fontId="38" fillId="0" borderId="0" xfId="0" applyNumberFormat="1" applyFont="1" applyFill="1" applyAlignment="1">
      <alignment horizontal="right" wrapText="1"/>
    </xf>
    <xf numFmtId="2" fontId="38" fillId="0" borderId="0" xfId="0" applyNumberFormat="1" applyFont="1" applyFill="1" applyAlignment="1">
      <alignment horizontal="right"/>
    </xf>
    <xf numFmtId="0" fontId="38" fillId="0" borderId="0" xfId="0" applyFont="1" applyFill="1" applyAlignment="1">
      <alignment horizontal="center" wrapText="1"/>
    </xf>
    <xf numFmtId="0" fontId="7" fillId="0" borderId="0" xfId="0" applyFont="1" applyFill="1"/>
    <xf numFmtId="0" fontId="38" fillId="0" borderId="0" xfId="0" applyFont="1" applyFill="1"/>
    <xf numFmtId="0" fontId="7" fillId="0" borderId="0" xfId="0" applyFont="1" applyFill="1" applyBorder="1" applyAlignment="1">
      <alignment wrapText="1"/>
    </xf>
    <xf numFmtId="0" fontId="7" fillId="4" borderId="0" xfId="0" applyFont="1" applyFill="1" applyAlignment="1"/>
    <xf numFmtId="0" fontId="7" fillId="0" borderId="0" xfId="0" applyFont="1" applyFill="1" applyAlignment="1"/>
    <xf numFmtId="166" fontId="41" fillId="0" borderId="14" xfId="28" applyNumberFormat="1" applyFont="1" applyFill="1" applyBorder="1" applyAlignment="1">
      <alignment horizontal="right" vertical="top" wrapText="1"/>
    </xf>
    <xf numFmtId="49" fontId="58" fillId="2" borderId="5" xfId="0" applyNumberFormat="1" applyFont="1" applyFill="1" applyBorder="1" applyAlignment="1">
      <alignment horizontal="center"/>
    </xf>
    <xf numFmtId="49" fontId="26" fillId="2" borderId="5" xfId="0" applyNumberFormat="1" applyFont="1" applyFill="1" applyBorder="1" applyAlignment="1">
      <alignment horizontal="left"/>
    </xf>
    <xf numFmtId="0" fontId="33" fillId="0" borderId="0" xfId="0" applyNumberFormat="1" applyFont="1" applyFill="1" applyBorder="1" applyAlignment="1"/>
    <xf numFmtId="17" fontId="19" fillId="0" borderId="1" xfId="0" applyNumberFormat="1" applyFont="1" applyFill="1" applyBorder="1" applyAlignment="1">
      <alignment horizontal="center" vertical="center"/>
    </xf>
    <xf numFmtId="0" fontId="10" fillId="0" borderId="1" xfId="0" applyFont="1" applyFill="1" applyBorder="1"/>
    <xf numFmtId="201" fontId="10" fillId="0" borderId="1" xfId="0" applyNumberFormat="1" applyFont="1" applyFill="1" applyBorder="1" applyAlignment="1">
      <alignment horizontal="right"/>
    </xf>
    <xf numFmtId="0" fontId="19" fillId="0" borderId="1" xfId="0" applyFont="1" applyFill="1" applyBorder="1"/>
    <xf numFmtId="201" fontId="19" fillId="0" borderId="1" xfId="0" applyNumberFormat="1" applyFont="1" applyFill="1" applyBorder="1" applyAlignment="1">
      <alignment horizontal="right"/>
    </xf>
    <xf numFmtId="0" fontId="2" fillId="0" borderId="0" xfId="0" applyFont="1" applyFill="1" applyAlignment="1">
      <alignment vertical="center"/>
    </xf>
    <xf numFmtId="195" fontId="40" fillId="0" borderId="12" xfId="35" applyFont="1" applyBorder="1" applyAlignment="1">
      <alignment horizontal="right" vertical="top" wrapText="1"/>
    </xf>
    <xf numFmtId="195" fontId="40" fillId="0" borderId="4" xfId="35" applyFont="1" applyBorder="1" applyAlignment="1">
      <alignment horizontal="right" vertical="top" wrapText="1"/>
    </xf>
    <xf numFmtId="195" fontId="40" fillId="0" borderId="13" xfId="35" applyFont="1" applyBorder="1" applyAlignment="1">
      <alignment horizontal="right" vertical="top" wrapText="1"/>
    </xf>
    <xf numFmtId="187" fontId="41" fillId="0" borderId="4" xfId="1" applyNumberFormat="1" applyFont="1" applyFill="1" applyBorder="1" applyAlignment="1">
      <alignment horizontal="right" vertical="top" wrapText="1"/>
    </xf>
    <xf numFmtId="49" fontId="9" fillId="2" borderId="17" xfId="0" applyNumberFormat="1" applyFont="1" applyFill="1" applyBorder="1" applyAlignment="1">
      <alignment horizontal="center"/>
    </xf>
    <xf numFmtId="49" fontId="9" fillId="2" borderId="6"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15" fontId="41" fillId="0" borderId="1" xfId="0"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14" fillId="0" borderId="0" xfId="0" applyNumberFormat="1" applyFont="1" applyFill="1" applyBorder="1" applyAlignment="1">
      <alignment horizontal="center" vertical="top"/>
    </xf>
    <xf numFmtId="0" fontId="14" fillId="0" borderId="0" xfId="0" applyFont="1" applyBorder="1" applyAlignment="1">
      <alignment horizontal="left" vertical="center"/>
    </xf>
    <xf numFmtId="197" fontId="14" fillId="0" borderId="0" xfId="0" applyNumberFormat="1" applyFont="1" applyBorder="1" applyAlignment="1">
      <alignment horizontal="center" vertical="center"/>
    </xf>
    <xf numFmtId="0" fontId="14" fillId="0" borderId="0" xfId="0" applyFont="1" applyBorder="1" applyAlignment="1">
      <alignment horizontal="center"/>
    </xf>
    <xf numFmtId="0" fontId="14" fillId="0" borderId="0" xfId="0" applyFont="1" applyBorder="1" applyAlignment="1">
      <alignment horizontal="center" vertical="center"/>
    </xf>
    <xf numFmtId="1" fontId="14" fillId="0" borderId="0" xfId="0" applyNumberFormat="1" applyFont="1" applyFill="1" applyBorder="1" applyAlignment="1">
      <alignment vertical="top"/>
    </xf>
    <xf numFmtId="3" fontId="14" fillId="0" borderId="0" xfId="0" applyNumberFormat="1" applyFont="1" applyFill="1" applyBorder="1" applyAlignment="1">
      <alignment vertical="top"/>
    </xf>
    <xf numFmtId="0" fontId="14" fillId="0" borderId="1" xfId="0" applyFont="1" applyFill="1" applyBorder="1" applyAlignment="1" applyProtection="1">
      <alignment horizontal="left"/>
      <protection locked="0"/>
    </xf>
    <xf numFmtId="0" fontId="14" fillId="0" borderId="1" xfId="0" applyFont="1" applyFill="1" applyBorder="1" applyAlignment="1" applyProtection="1">
      <alignment horizontal="center"/>
      <protection locked="0"/>
    </xf>
    <xf numFmtId="0" fontId="14" fillId="0" borderId="1" xfId="0" applyFont="1" applyBorder="1" applyAlignment="1" applyProtection="1">
      <alignment horizontal="left"/>
      <protection locked="0"/>
    </xf>
    <xf numFmtId="19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3"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3" fontId="14" fillId="0" borderId="1" xfId="0" applyNumberFormat="1" applyFont="1" applyBorder="1" applyAlignment="1" applyProtection="1">
      <alignment horizontal="center"/>
      <protection locked="0"/>
    </xf>
    <xf numFmtId="2" fontId="14" fillId="0" borderId="1" xfId="0" applyNumberFormat="1" applyFont="1" applyBorder="1" applyAlignment="1">
      <alignment horizontal="center" vertical="center"/>
    </xf>
    <xf numFmtId="1" fontId="14" fillId="0" borderId="1" xfId="0" applyNumberFormat="1" applyFont="1" applyFill="1" applyBorder="1" applyAlignment="1">
      <alignment horizontal="center" vertical="center"/>
    </xf>
    <xf numFmtId="1" fontId="14" fillId="0" borderId="1" xfId="0" applyNumberFormat="1" applyFont="1" applyBorder="1" applyAlignment="1">
      <alignment horizontal="center" vertical="center"/>
    </xf>
    <xf numFmtId="182" fontId="11" fillId="0" borderId="21" xfId="0" applyNumberFormat="1" applyFont="1" applyFill="1" applyBorder="1" applyAlignment="1">
      <alignment horizontal="left" vertical="top"/>
    </xf>
    <xf numFmtId="0" fontId="10" fillId="0" borderId="21" xfId="0" applyFont="1" applyFill="1" applyBorder="1" applyAlignment="1">
      <alignment horizontal="right" vertical="top" wrapText="1"/>
    </xf>
    <xf numFmtId="165" fontId="11" fillId="0" borderId="1" xfId="0" applyNumberFormat="1" applyFont="1" applyFill="1" applyBorder="1" applyAlignment="1">
      <alignment horizontal="right" vertical="center"/>
    </xf>
    <xf numFmtId="0" fontId="7" fillId="0" borderId="0" xfId="0" applyNumberFormat="1" applyFont="1" applyFill="1" applyBorder="1" applyAlignment="1">
      <alignment horizontal="justify" vertical="center"/>
    </xf>
    <xf numFmtId="49" fontId="9" fillId="2" borderId="1" xfId="0" applyNumberFormat="1" applyFont="1" applyFill="1" applyBorder="1" applyAlignment="1">
      <alignment horizontal="center" vertical="center"/>
    </xf>
    <xf numFmtId="1" fontId="17" fillId="0" borderId="1" xfId="1" applyNumberFormat="1" applyFont="1" applyFill="1" applyBorder="1" applyAlignment="1">
      <alignment horizontal="right" wrapText="1"/>
    </xf>
    <xf numFmtId="184" fontId="17" fillId="0" borderId="1" xfId="1" applyNumberFormat="1" applyFont="1" applyFill="1" applyBorder="1" applyAlignment="1">
      <alignment horizontal="right" wrapText="1"/>
    </xf>
    <xf numFmtId="165" fontId="11" fillId="2" borderId="0" xfId="0" applyNumberFormat="1" applyFont="1" applyFill="1" applyAlignment="1">
      <alignment vertical="center"/>
    </xf>
    <xf numFmtId="3" fontId="9" fillId="2" borderId="1" xfId="0" applyNumberFormat="1" applyFont="1" applyFill="1" applyBorder="1" applyAlignment="1">
      <alignment horizontal="right"/>
    </xf>
    <xf numFmtId="182" fontId="10" fillId="4" borderId="4" xfId="0" applyNumberFormat="1" applyFont="1" applyFill="1" applyBorder="1" applyAlignment="1">
      <alignment horizontal="left"/>
    </xf>
    <xf numFmtId="165" fontId="11" fillId="2" borderId="15" xfId="0" applyNumberFormat="1" applyFont="1" applyFill="1" applyBorder="1" applyAlignment="1">
      <alignment horizontal="right"/>
    </xf>
    <xf numFmtId="168" fontId="11" fillId="2" borderId="4" xfId="0" applyNumberFormat="1" applyFont="1" applyFill="1" applyBorder="1" applyAlignment="1">
      <alignment horizontal="right"/>
    </xf>
    <xf numFmtId="49" fontId="9" fillId="2" borderId="5" xfId="0" applyNumberFormat="1" applyFont="1" applyFill="1" applyBorder="1" applyAlignment="1">
      <alignment horizontal="center" vertical="top" wrapText="1"/>
    </xf>
    <xf numFmtId="2" fontId="59" fillId="0" borderId="1" xfId="0" applyNumberFormat="1" applyFont="1" applyBorder="1" applyAlignment="1">
      <alignment vertical="top"/>
    </xf>
    <xf numFmtId="3" fontId="11" fillId="2" borderId="0" xfId="0" applyNumberFormat="1" applyFont="1" applyFill="1" applyAlignment="1">
      <alignment vertical="top"/>
    </xf>
    <xf numFmtId="2" fontId="60" fillId="0" borderId="1" xfId="0" applyNumberFormat="1" applyFont="1" applyBorder="1" applyAlignment="1">
      <alignment vertical="top"/>
    </xf>
    <xf numFmtId="0" fontId="9" fillId="2" borderId="5" xfId="0" applyFont="1" applyFill="1" applyBorder="1" applyAlignment="1">
      <alignment horizontal="right" vertical="top"/>
    </xf>
    <xf numFmtId="171" fontId="9" fillId="2" borderId="5" xfId="0" applyNumberFormat="1" applyFont="1" applyFill="1" applyBorder="1" applyAlignment="1">
      <alignment horizontal="right" vertical="top"/>
    </xf>
    <xf numFmtId="0" fontId="9" fillId="2" borderId="0" xfId="0" applyFont="1" applyFill="1" applyAlignment="1">
      <alignment vertical="top"/>
    </xf>
    <xf numFmtId="171" fontId="11" fillId="2" borderId="5" xfId="0" applyNumberFormat="1" applyFont="1" applyFill="1" applyBorder="1" applyAlignment="1">
      <alignment horizontal="right" vertical="top"/>
    </xf>
    <xf numFmtId="0" fontId="11" fillId="2" borderId="7" xfId="0" applyFont="1" applyFill="1" applyBorder="1" applyAlignment="1">
      <alignment horizontal="right" vertical="top"/>
    </xf>
    <xf numFmtId="171" fontId="11" fillId="2" borderId="7" xfId="0" applyNumberFormat="1" applyFont="1" applyFill="1" applyBorder="1" applyAlignment="1">
      <alignment horizontal="right" vertical="top"/>
    </xf>
    <xf numFmtId="0" fontId="11" fillId="2" borderId="1" xfId="0" applyFont="1" applyFill="1" applyBorder="1" applyAlignment="1">
      <alignment horizontal="right" vertical="top"/>
    </xf>
    <xf numFmtId="171" fontId="11" fillId="2" borderId="1" xfId="0" applyNumberFormat="1" applyFont="1" applyFill="1" applyBorder="1" applyAlignment="1">
      <alignment horizontal="right" vertical="top"/>
    </xf>
    <xf numFmtId="171" fontId="10" fillId="0" borderId="0" xfId="0" applyNumberFormat="1" applyFont="1" applyFill="1" applyBorder="1" applyAlignment="1">
      <alignment vertical="top"/>
    </xf>
    <xf numFmtId="0" fontId="9" fillId="2" borderId="1" xfId="0" applyFont="1" applyFill="1" applyBorder="1" applyAlignment="1">
      <alignment horizontal="right"/>
    </xf>
    <xf numFmtId="187" fontId="9" fillId="2" borderId="1" xfId="0" applyNumberFormat="1" applyFont="1" applyFill="1" applyBorder="1" applyAlignment="1">
      <alignment horizontal="right"/>
    </xf>
    <xf numFmtId="167" fontId="11" fillId="2" borderId="6" xfId="0" quotePrefix="1" applyNumberFormat="1" applyFont="1" applyFill="1" applyBorder="1" applyAlignment="1">
      <alignment horizontal="right"/>
    </xf>
    <xf numFmtId="17" fontId="39" fillId="0" borderId="1" xfId="0" applyNumberFormat="1" applyFont="1" applyFill="1" applyBorder="1" applyAlignment="1">
      <alignment horizontal="center" vertical="center" wrapText="1"/>
    </xf>
    <xf numFmtId="0" fontId="21" fillId="2" borderId="7" xfId="0" applyFont="1" applyFill="1" applyBorder="1" applyAlignment="1">
      <alignment horizontal="right"/>
    </xf>
    <xf numFmtId="0" fontId="21" fillId="2" borderId="1" xfId="0" applyFont="1" applyFill="1" applyBorder="1" applyAlignment="1">
      <alignment horizontal="right"/>
    </xf>
    <xf numFmtId="0" fontId="61" fillId="0" borderId="65" xfId="0" applyFont="1" applyFill="1" applyBorder="1"/>
    <xf numFmtId="164" fontId="61" fillId="0" borderId="1" xfId="0" applyNumberFormat="1" applyFont="1" applyFill="1" applyBorder="1" applyAlignment="1">
      <alignment horizontal="right"/>
    </xf>
    <xf numFmtId="189" fontId="61" fillId="0" borderId="1" xfId="0" applyNumberFormat="1" applyFont="1" applyFill="1" applyBorder="1" applyAlignment="1">
      <alignment horizontal="right"/>
    </xf>
    <xf numFmtId="166" fontId="61" fillId="0" borderId="1" xfId="0" applyNumberFormat="1" applyFont="1" applyFill="1" applyBorder="1" applyAlignment="1">
      <alignment horizontal="right"/>
    </xf>
    <xf numFmtId="10" fontId="61" fillId="0" borderId="1" xfId="36" applyNumberFormat="1" applyFont="1" applyFill="1" applyBorder="1" applyAlignment="1">
      <alignment horizontal="right"/>
    </xf>
    <xf numFmtId="178" fontId="21" fillId="2" borderId="17" xfId="0" applyNumberFormat="1" applyFont="1" applyFill="1" applyBorder="1" applyAlignment="1">
      <alignment horizontal="right" vertical="center" wrapText="1"/>
    </xf>
    <xf numFmtId="166" fontId="21" fillId="2" borderId="7" xfId="0" applyNumberFormat="1" applyFont="1" applyFill="1" applyBorder="1" applyAlignment="1">
      <alignment horizontal="right" vertical="center" wrapText="1"/>
    </xf>
    <xf numFmtId="178" fontId="21" fillId="2" borderId="7" xfId="0" applyNumberFormat="1" applyFont="1" applyFill="1" applyBorder="1" applyAlignment="1">
      <alignment horizontal="right" vertical="center" wrapText="1"/>
    </xf>
    <xf numFmtId="167" fontId="21" fillId="2" borderId="7" xfId="0" applyNumberFormat="1" applyFont="1" applyFill="1" applyBorder="1" applyAlignment="1">
      <alignment horizontal="right" vertical="center" wrapText="1"/>
    </xf>
    <xf numFmtId="166" fontId="21" fillId="2" borderId="1" xfId="0" applyNumberFormat="1" applyFont="1" applyFill="1" applyBorder="1" applyAlignment="1">
      <alignment horizontal="right" vertical="center" wrapText="1"/>
    </xf>
    <xf numFmtId="178" fontId="21" fillId="2" borderId="1" xfId="0" applyNumberFormat="1" applyFont="1" applyFill="1" applyBorder="1" applyAlignment="1">
      <alignment horizontal="right" vertical="center" wrapText="1"/>
    </xf>
    <xf numFmtId="167" fontId="21" fillId="2" borderId="1" xfId="0" applyNumberFormat="1" applyFont="1" applyFill="1" applyBorder="1" applyAlignment="1">
      <alignment horizontal="right" vertical="center" wrapText="1"/>
    </xf>
    <xf numFmtId="2" fontId="9" fillId="2" borderId="5" xfId="0" applyNumberFormat="1" applyFont="1" applyFill="1" applyBorder="1" applyAlignment="1">
      <alignment horizontal="right"/>
    </xf>
    <xf numFmtId="3" fontId="39" fillId="0" borderId="1" xfId="2" applyNumberFormat="1" applyFont="1" applyFill="1" applyBorder="1" applyAlignment="1">
      <alignment horizontal="center" vertical="center"/>
    </xf>
    <xf numFmtId="3" fontId="41" fillId="0" borderId="1" xfId="1" applyNumberFormat="1" applyFont="1" applyFill="1" applyBorder="1" applyAlignment="1">
      <alignment horizontal="center" vertical="center"/>
    </xf>
    <xf numFmtId="3" fontId="10" fillId="0" borderId="1" xfId="1" applyNumberFormat="1" applyFont="1" applyFill="1" applyBorder="1" applyAlignment="1">
      <alignment horizontal="right"/>
    </xf>
    <xf numFmtId="3" fontId="41" fillId="0" borderId="1" xfId="1" applyNumberFormat="1" applyFont="1" applyFill="1" applyBorder="1" applyAlignment="1">
      <alignment horizontal="center" vertical="top"/>
    </xf>
    <xf numFmtId="3" fontId="39" fillId="0" borderId="1" xfId="20" applyNumberFormat="1" applyFont="1" applyFill="1" applyBorder="1" applyAlignment="1">
      <alignment horizontal="center"/>
    </xf>
    <xf numFmtId="3" fontId="19" fillId="0" borderId="1" xfId="20" applyNumberFormat="1" applyFont="1" applyFill="1" applyBorder="1" applyAlignment="1">
      <alignment horizontal="center"/>
    </xf>
    <xf numFmtId="3" fontId="19" fillId="0" borderId="1" xfId="2" applyNumberFormat="1" applyFont="1" applyFill="1" applyBorder="1" applyAlignment="1">
      <alignment horizontal="center"/>
    </xf>
    <xf numFmtId="3" fontId="10" fillId="0" borderId="1" xfId="20" applyNumberFormat="1" applyFont="1" applyFill="1" applyBorder="1" applyAlignment="1">
      <alignment horizontal="center"/>
    </xf>
    <xf numFmtId="3" fontId="10" fillId="0" borderId="1" xfId="1" applyNumberFormat="1" applyFont="1" applyFill="1" applyBorder="1" applyAlignment="1">
      <alignment horizontal="center"/>
    </xf>
    <xf numFmtId="3" fontId="41" fillId="0" borderId="1" xfId="20" applyNumberFormat="1" applyFont="1" applyFill="1" applyBorder="1" applyAlignment="1">
      <alignment horizontal="center"/>
    </xf>
    <xf numFmtId="3" fontId="41" fillId="0" borderId="1" xfId="2" applyNumberFormat="1" applyFont="1" applyFill="1" applyBorder="1" applyAlignment="1">
      <alignment horizontal="center"/>
    </xf>
    <xf numFmtId="3" fontId="10" fillId="0" borderId="1" xfId="1" applyNumberFormat="1" applyFont="1" applyFill="1" applyBorder="1" applyAlignment="1"/>
    <xf numFmtId="49" fontId="9" fillId="2" borderId="1" xfId="0" applyNumberFormat="1" applyFont="1" applyFill="1" applyBorder="1" applyAlignment="1">
      <alignment horizontal="center"/>
    </xf>
    <xf numFmtId="191" fontId="41" fillId="0" borderId="11" xfId="13" applyNumberFormat="1" applyFont="1" applyFill="1" applyBorder="1" applyAlignment="1">
      <alignment horizontal="right" vertical="top" wrapText="1"/>
    </xf>
    <xf numFmtId="165" fontId="10" fillId="0" borderId="4" xfId="0" applyNumberFormat="1" applyFont="1" applyFill="1" applyBorder="1" applyAlignment="1"/>
    <xf numFmtId="171" fontId="11" fillId="2" borderId="12" xfId="0" applyNumberFormat="1" applyFont="1" applyFill="1" applyBorder="1" applyAlignment="1">
      <alignment horizontal="right"/>
    </xf>
    <xf numFmtId="166" fontId="41" fillId="0" borderId="4" xfId="28" applyNumberFormat="1" applyFont="1" applyFill="1" applyBorder="1" applyAlignment="1">
      <alignment horizontal="right" vertical="top" wrapText="1"/>
    </xf>
    <xf numFmtId="192" fontId="41" fillId="0" borderId="12" xfId="28" applyNumberFormat="1" applyFont="1" applyFill="1" applyBorder="1" applyAlignment="1">
      <alignment horizontal="right" vertical="top"/>
    </xf>
    <xf numFmtId="0" fontId="41" fillId="0" borderId="10" xfId="0" applyFont="1" applyBorder="1" applyAlignment="1">
      <alignment horizontal="right" vertical="top" wrapText="1"/>
    </xf>
    <xf numFmtId="0" fontId="41" fillId="0" borderId="11" xfId="0" applyFont="1" applyBorder="1" applyAlignment="1">
      <alignment horizontal="right" vertical="top" wrapText="1"/>
    </xf>
    <xf numFmtId="0" fontId="41" fillId="0" borderId="14" xfId="0" applyFont="1" applyBorder="1" applyAlignment="1">
      <alignment horizontal="right" vertical="top" wrapText="1"/>
    </xf>
    <xf numFmtId="170" fontId="9" fillId="2" borderId="2" xfId="0" applyNumberFormat="1" applyFont="1" applyFill="1" applyBorder="1" applyAlignment="1">
      <alignment horizontal="right"/>
    </xf>
    <xf numFmtId="0" fontId="18" fillId="7" borderId="1" xfId="23" applyFont="1" applyFill="1" applyBorder="1" applyAlignment="1">
      <alignment horizontal="center" vertical="center" wrapText="1"/>
    </xf>
    <xf numFmtId="0" fontId="25" fillId="7" borderId="1" xfId="23" applyFont="1" applyFill="1" applyBorder="1" applyAlignment="1">
      <alignment horizontal="center" vertical="center" wrapText="1"/>
    </xf>
    <xf numFmtId="3" fontId="39" fillId="0" borderId="1" xfId="0" applyNumberFormat="1" applyFont="1" applyFill="1" applyBorder="1" applyAlignment="1">
      <alignment horizontal="right" vertical="top"/>
    </xf>
    <xf numFmtId="0" fontId="47" fillId="4" borderId="1" xfId="0" applyNumberFormat="1" applyFont="1" applyFill="1" applyBorder="1" applyAlignment="1">
      <alignment horizontal="center" vertical="center" wrapText="1"/>
    </xf>
    <xf numFmtId="0" fontId="47" fillId="4" borderId="1" xfId="0" applyNumberFormat="1" applyFont="1" applyFill="1" applyBorder="1" applyAlignment="1">
      <alignment horizontal="center" vertical="center"/>
    </xf>
    <xf numFmtId="0" fontId="47" fillId="4" borderId="22" xfId="0" applyNumberFormat="1" applyFont="1" applyFill="1" applyBorder="1" applyAlignment="1">
      <alignment horizontal="center" vertical="center"/>
    </xf>
    <xf numFmtId="0" fontId="45" fillId="4" borderId="1" xfId="0" applyNumberFormat="1" applyFont="1" applyFill="1" applyBorder="1"/>
    <xf numFmtId="1" fontId="45" fillId="4" borderId="1" xfId="0" applyNumberFormat="1" applyFont="1" applyFill="1" applyBorder="1"/>
    <xf numFmtId="1" fontId="45" fillId="4" borderId="1" xfId="0" applyNumberFormat="1" applyFont="1" applyFill="1" applyBorder="1" applyAlignment="1">
      <alignment horizontal="right"/>
    </xf>
    <xf numFmtId="1" fontId="14" fillId="4" borderId="22" xfId="0" applyNumberFormat="1" applyFont="1" applyFill="1" applyBorder="1" applyAlignment="1">
      <alignment horizontal="right" vertical="center"/>
    </xf>
    <xf numFmtId="1" fontId="14" fillId="4" borderId="1" xfId="0" applyNumberFormat="1" applyFont="1" applyFill="1" applyBorder="1" applyAlignment="1">
      <alignment horizontal="right" vertical="center"/>
    </xf>
    <xf numFmtId="1" fontId="45" fillId="4" borderId="22" xfId="0" applyNumberFormat="1" applyFont="1" applyFill="1" applyBorder="1"/>
    <xf numFmtId="1" fontId="14" fillId="4" borderId="4" xfId="0" applyNumberFormat="1" applyFont="1" applyFill="1" applyBorder="1" applyAlignment="1">
      <alignment horizontal="right" vertical="center"/>
    </xf>
    <xf numFmtId="0" fontId="45" fillId="4" borderId="23" xfId="0" applyNumberFormat="1" applyFont="1" applyFill="1" applyBorder="1"/>
    <xf numFmtId="1" fontId="14" fillId="4" borderId="23" xfId="0" applyNumberFormat="1" applyFont="1" applyFill="1" applyBorder="1" applyAlignment="1">
      <alignment horizontal="right" vertical="center"/>
    </xf>
    <xf numFmtId="1" fontId="14" fillId="4" borderId="24" xfId="0" applyNumberFormat="1" applyFont="1" applyFill="1" applyBorder="1" applyAlignment="1">
      <alignment horizontal="right" vertical="center"/>
    </xf>
    <xf numFmtId="1" fontId="14" fillId="0" borderId="0" xfId="0" applyNumberFormat="1" applyFont="1" applyFill="1" applyBorder="1" applyAlignment="1">
      <alignment horizontal="right" vertical="center"/>
    </xf>
    <xf numFmtId="0" fontId="45" fillId="0" borderId="0" xfId="0" applyNumberFormat="1" applyFont="1" applyFill="1" applyBorder="1" applyAlignment="1">
      <alignment horizontal="left" vertical="center" wrapText="1"/>
    </xf>
    <xf numFmtId="0" fontId="62" fillId="0" borderId="0" xfId="0" applyFont="1"/>
    <xf numFmtId="0" fontId="51" fillId="0" borderId="11" xfId="0" applyNumberFormat="1" applyFont="1" applyFill="1" applyBorder="1"/>
    <xf numFmtId="0" fontId="51" fillId="0" borderId="0" xfId="0" applyNumberFormat="1" applyFont="1" applyFill="1"/>
    <xf numFmtId="0" fontId="47" fillId="0" borderId="0" xfId="0" applyNumberFormat="1" applyFont="1" applyFill="1"/>
    <xf numFmtId="0" fontId="45" fillId="0" borderId="0" xfId="0" applyNumberFormat="1" applyFont="1" applyFill="1"/>
    <xf numFmtId="1" fontId="45" fillId="0" borderId="1" xfId="0" applyNumberFormat="1" applyFont="1" applyFill="1" applyBorder="1"/>
    <xf numFmtId="1" fontId="45" fillId="0" borderId="1" xfId="0" applyNumberFormat="1" applyFont="1" applyFill="1" applyBorder="1" applyAlignment="1">
      <alignment horizontal="right"/>
    </xf>
    <xf numFmtId="1" fontId="14" fillId="0" borderId="22" xfId="0" applyNumberFormat="1" applyFont="1" applyFill="1" applyBorder="1" applyAlignment="1">
      <alignment horizontal="right" vertical="center"/>
    </xf>
    <xf numFmtId="182" fontId="18" fillId="0" borderId="1" xfId="0" applyNumberFormat="1" applyFont="1" applyFill="1" applyBorder="1" applyAlignment="1">
      <alignment horizontal="left" vertical="top" wrapText="1"/>
    </xf>
    <xf numFmtId="3" fontId="18" fillId="0" borderId="1" xfId="34" applyNumberFormat="1" applyFont="1" applyBorder="1" applyAlignment="1">
      <alignment horizontal="right" vertical="top" wrapText="1"/>
    </xf>
    <xf numFmtId="182" fontId="14" fillId="0" borderId="1" xfId="0" applyNumberFormat="1" applyFont="1" applyFill="1" applyBorder="1" applyAlignment="1">
      <alignment horizontal="left" vertical="top"/>
    </xf>
    <xf numFmtId="3" fontId="14" fillId="0" borderId="1" xfId="34" applyNumberFormat="1" applyFont="1" applyBorder="1" applyAlignment="1">
      <alignment horizontal="right" vertical="top" wrapText="1"/>
    </xf>
    <xf numFmtId="0" fontId="45" fillId="0" borderId="0" xfId="0" applyNumberFormat="1" applyFont="1" applyAlignment="1">
      <alignment vertical="top"/>
    </xf>
    <xf numFmtId="0" fontId="47" fillId="0" borderId="0" xfId="0" applyNumberFormat="1" applyFont="1" applyAlignment="1">
      <alignment vertical="top"/>
    </xf>
    <xf numFmtId="0" fontId="63" fillId="0" borderId="0" xfId="0" applyFont="1" applyAlignment="1">
      <alignment vertical="top"/>
    </xf>
    <xf numFmtId="2" fontId="63" fillId="0" borderId="0" xfId="0" applyNumberFormat="1" applyFont="1" applyAlignment="1">
      <alignment vertical="top"/>
    </xf>
    <xf numFmtId="3" fontId="14" fillId="0" borderId="0" xfId="34" applyNumberFormat="1" applyFont="1" applyAlignment="1">
      <alignment horizontal="right" vertical="top" wrapText="1"/>
    </xf>
    <xf numFmtId="0" fontId="51" fillId="0" borderId="0" xfId="0" applyNumberFormat="1" applyFont="1" applyAlignment="1">
      <alignment vertical="top"/>
    </xf>
    <xf numFmtId="0" fontId="64" fillId="0" borderId="0" xfId="0" applyNumberFormat="1" applyFont="1" applyAlignment="1">
      <alignment vertical="top"/>
    </xf>
    <xf numFmtId="0" fontId="45" fillId="0" borderId="0" xfId="0" applyNumberFormat="1" applyFont="1" applyAlignment="1">
      <alignment horizontal="center"/>
    </xf>
    <xf numFmtId="0" fontId="47" fillId="7" borderId="1" xfId="0" applyNumberFormat="1" applyFont="1" applyFill="1" applyBorder="1" applyAlignment="1">
      <alignment vertical="center" wrapText="1"/>
    </xf>
    <xf numFmtId="0" fontId="47" fillId="7" borderId="4" xfId="0" applyNumberFormat="1" applyFont="1" applyFill="1" applyBorder="1" applyAlignment="1">
      <alignment vertical="center" wrapText="1"/>
    </xf>
    <xf numFmtId="0" fontId="47" fillId="7" borderId="1" xfId="0" applyNumberFormat="1" applyFont="1" applyFill="1" applyBorder="1" applyAlignment="1">
      <alignment horizontal="center" vertical="center" wrapText="1"/>
    </xf>
    <xf numFmtId="182" fontId="18" fillId="0" borderId="1" xfId="0" applyNumberFormat="1" applyFont="1" applyFill="1" applyBorder="1" applyAlignment="1">
      <alignment horizontal="left"/>
    </xf>
    <xf numFmtId="3" fontId="18" fillId="0" borderId="1" xfId="13" applyNumberFormat="1" applyFont="1" applyBorder="1" applyAlignment="1">
      <alignment horizontal="right" vertical="top"/>
    </xf>
    <xf numFmtId="182" fontId="14" fillId="0" borderId="1" xfId="0" applyNumberFormat="1" applyFont="1" applyFill="1" applyBorder="1" applyAlignment="1">
      <alignment horizontal="left"/>
    </xf>
    <xf numFmtId="3" fontId="14" fillId="0" borderId="1" xfId="13" applyNumberFormat="1" applyFont="1" applyBorder="1" applyAlignment="1">
      <alignment horizontal="right" vertical="top"/>
    </xf>
    <xf numFmtId="3" fontId="14" fillId="0" borderId="1" xfId="1" applyNumberFormat="1" applyFont="1" applyFill="1" applyBorder="1" applyAlignment="1">
      <alignment horizontal="right" vertical="top"/>
    </xf>
    <xf numFmtId="0" fontId="47" fillId="0" borderId="0" xfId="0" applyNumberFormat="1" applyFont="1"/>
    <xf numFmtId="182" fontId="14" fillId="0" borderId="0" xfId="0" applyNumberFormat="1" applyFont="1" applyFill="1" applyBorder="1" applyAlignment="1">
      <alignment horizontal="left"/>
    </xf>
    <xf numFmtId="191" fontId="18" fillId="0" borderId="0" xfId="13" applyNumberFormat="1" applyFont="1" applyAlignment="1">
      <alignment horizontal="right" vertical="top"/>
    </xf>
    <xf numFmtId="192" fontId="18" fillId="0" borderId="0" xfId="13" applyNumberFormat="1" applyFont="1" applyAlignment="1">
      <alignment horizontal="right" vertical="top"/>
    </xf>
    <xf numFmtId="189" fontId="18" fillId="0" borderId="0" xfId="36" applyNumberFormat="1" applyFont="1" applyFill="1" applyBorder="1" applyAlignment="1">
      <alignment horizontal="right" vertical="top"/>
    </xf>
    <xf numFmtId="0" fontId="47" fillId="0" borderId="0" xfId="0" applyNumberFormat="1" applyFont="1" applyBorder="1"/>
    <xf numFmtId="0" fontId="45" fillId="0" borderId="0" xfId="0" applyNumberFormat="1" applyFont="1"/>
    <xf numFmtId="3" fontId="45" fillId="0" borderId="0" xfId="0" applyNumberFormat="1" applyFont="1"/>
    <xf numFmtId="182" fontId="14" fillId="0" borderId="4" xfId="0" applyNumberFormat="1" applyFont="1" applyFill="1" applyBorder="1" applyAlignment="1">
      <alignment horizontal="left"/>
    </xf>
    <xf numFmtId="3" fontId="14" fillId="0" borderId="4" xfId="13" applyNumberFormat="1" applyFont="1" applyBorder="1" applyAlignment="1">
      <alignment horizontal="right" vertical="top"/>
    </xf>
    <xf numFmtId="191" fontId="45" fillId="0" borderId="0" xfId="0" applyNumberFormat="1" applyFont="1" applyFill="1" applyBorder="1"/>
    <xf numFmtId="191" fontId="45" fillId="0" borderId="0" xfId="0" applyNumberFormat="1" applyFont="1"/>
    <xf numFmtId="184" fontId="45" fillId="0" borderId="0" xfId="1" applyNumberFormat="1" applyFont="1"/>
    <xf numFmtId="0" fontId="45" fillId="0" borderId="0" xfId="0" applyNumberFormat="1" applyFont="1" applyFill="1" applyBorder="1"/>
    <xf numFmtId="193" fontId="45" fillId="0" borderId="0" xfId="0" applyNumberFormat="1" applyFont="1"/>
    <xf numFmtId="0" fontId="47" fillId="0" borderId="0" xfId="0" applyNumberFormat="1" applyFont="1" applyBorder="1" applyAlignment="1">
      <alignment vertical="top"/>
    </xf>
    <xf numFmtId="1" fontId="45" fillId="0" borderId="0" xfId="0" applyNumberFormat="1" applyFont="1"/>
    <xf numFmtId="2" fontId="45" fillId="0" borderId="0" xfId="0" applyNumberFormat="1" applyFont="1"/>
    <xf numFmtId="0" fontId="18" fillId="7" borderId="4" xfId="23" applyFont="1" applyFill="1" applyBorder="1" applyAlignment="1">
      <alignment horizontal="center" vertical="center" wrapText="1"/>
    </xf>
    <xf numFmtId="0" fontId="45" fillId="0" borderId="0" xfId="0" applyNumberFormat="1" applyFont="1" applyFill="1" applyAlignment="1">
      <alignment horizontal="center"/>
    </xf>
    <xf numFmtId="0" fontId="47" fillId="0" borderId="1" xfId="0" applyNumberFormat="1" applyFont="1" applyFill="1" applyBorder="1" applyAlignment="1">
      <alignment vertical="center" wrapText="1"/>
    </xf>
    <xf numFmtId="3" fontId="18" fillId="0" borderId="1" xfId="1" applyNumberFormat="1" applyFont="1" applyFill="1" applyBorder="1" applyAlignment="1">
      <alignment horizontal="right" vertical="top"/>
    </xf>
    <xf numFmtId="3" fontId="48" fillId="0" borderId="1" xfId="1" applyNumberFormat="1" applyFont="1" applyFill="1" applyBorder="1" applyAlignment="1">
      <alignment vertical="center"/>
    </xf>
    <xf numFmtId="3" fontId="14" fillId="0" borderId="1" xfId="13" applyNumberFormat="1" applyFont="1" applyBorder="1">
      <alignment horizontal="right"/>
    </xf>
    <xf numFmtId="3" fontId="48" fillId="0" borderId="1" xfId="1" applyNumberFormat="1" applyFont="1" applyFill="1" applyBorder="1" applyAlignment="1">
      <alignment horizontal="right" vertical="center"/>
    </xf>
    <xf numFmtId="182" fontId="18" fillId="4" borderId="1" xfId="0" applyNumberFormat="1" applyFont="1" applyFill="1" applyBorder="1" applyAlignment="1">
      <alignment horizontal="left"/>
    </xf>
    <xf numFmtId="3" fontId="14" fillId="4" borderId="1" xfId="1" applyNumberFormat="1" applyFont="1" applyFill="1" applyBorder="1" applyAlignment="1">
      <alignment horizontal="right" vertical="top"/>
    </xf>
    <xf numFmtId="3" fontId="48" fillId="4" borderId="1" xfId="1" applyNumberFormat="1" applyFont="1" applyFill="1" applyBorder="1" applyAlignment="1">
      <alignment vertical="center"/>
    </xf>
    <xf numFmtId="3" fontId="14" fillId="4" borderId="1" xfId="13" applyNumberFormat="1" applyFont="1" applyFill="1" applyBorder="1">
      <alignment horizontal="right"/>
    </xf>
    <xf numFmtId="3" fontId="48" fillId="4" borderId="1" xfId="1" applyNumberFormat="1" applyFont="1" applyFill="1" applyBorder="1" applyAlignment="1">
      <alignment horizontal="right" vertical="center"/>
    </xf>
    <xf numFmtId="0" fontId="45" fillId="4" borderId="0" xfId="0" applyNumberFormat="1" applyFont="1" applyFill="1"/>
    <xf numFmtId="191" fontId="14" fillId="0" borderId="0" xfId="13" applyNumberFormat="1" applyFont="1" applyAlignment="1">
      <alignment horizontal="right" vertical="top"/>
    </xf>
    <xf numFmtId="190" fontId="14" fillId="0" borderId="0" xfId="13" applyFont="1" applyAlignment="1">
      <alignment horizontal="right" vertical="top"/>
    </xf>
    <xf numFmtId="190" fontId="48" fillId="0" borderId="0" xfId="1" applyNumberFormat="1" applyFont="1" applyFill="1" applyBorder="1" applyAlignment="1">
      <alignment vertical="center"/>
    </xf>
    <xf numFmtId="194" fontId="14" fillId="0" borderId="0" xfId="13" applyNumberFormat="1" applyFont="1" applyAlignment="1">
      <alignment horizontal="right" vertical="top"/>
    </xf>
    <xf numFmtId="184" fontId="47" fillId="0" borderId="0" xfId="0" applyNumberFormat="1" applyFont="1" applyFill="1"/>
    <xf numFmtId="184" fontId="14" fillId="0" borderId="0" xfId="1" applyNumberFormat="1" applyFont="1" applyFill="1" applyBorder="1" applyAlignment="1">
      <alignment horizontal="right" vertical="top"/>
    </xf>
    <xf numFmtId="0" fontId="45" fillId="0" borderId="0" xfId="0" applyFont="1" applyFill="1" applyAlignment="1">
      <alignment vertical="center"/>
    </xf>
    <xf numFmtId="0" fontId="45" fillId="0" borderId="0" xfId="0" applyFont="1" applyFill="1"/>
    <xf numFmtId="0" fontId="51" fillId="0" borderId="0" xfId="0" applyFont="1" applyFill="1"/>
    <xf numFmtId="0" fontId="64" fillId="0" borderId="0" xfId="0" applyNumberFormat="1" applyFont="1" applyFill="1"/>
    <xf numFmtId="43" fontId="45" fillId="0" borderId="0" xfId="0" applyNumberFormat="1" applyFont="1" applyFill="1"/>
    <xf numFmtId="191" fontId="45" fillId="0" borderId="0" xfId="0" applyNumberFormat="1" applyFont="1" applyFill="1"/>
    <xf numFmtId="0" fontId="0" fillId="0" borderId="0" xfId="0"/>
    <xf numFmtId="0" fontId="47" fillId="7" borderId="4" xfId="0" applyNumberFormat="1" applyFont="1" applyFill="1" applyBorder="1" applyAlignment="1">
      <alignment horizontal="center" vertical="center" wrapText="1"/>
    </xf>
    <xf numFmtId="0" fontId="47" fillId="0" borderId="1" xfId="0" applyNumberFormat="1" applyFont="1" applyBorder="1" applyAlignment="1">
      <alignment vertical="center" wrapText="1"/>
    </xf>
    <xf numFmtId="0" fontId="37" fillId="0" borderId="0" xfId="0" applyFont="1" applyFill="1"/>
    <xf numFmtId="182" fontId="14" fillId="4" borderId="1" xfId="0" applyNumberFormat="1" applyFont="1" applyFill="1" applyBorder="1" applyAlignment="1">
      <alignment horizontal="left"/>
    </xf>
    <xf numFmtId="17" fontId="14" fillId="0" borderId="0" xfId="23" applyNumberFormat="1" applyFont="1" applyAlignment="1">
      <alignment horizontal="left"/>
    </xf>
    <xf numFmtId="191" fontId="47" fillId="0" borderId="0" xfId="0" applyNumberFormat="1" applyFont="1" applyBorder="1"/>
    <xf numFmtId="193" fontId="47" fillId="0" borderId="0" xfId="0" applyNumberFormat="1" applyFont="1" applyBorder="1"/>
    <xf numFmtId="17" fontId="18" fillId="0" borderId="0" xfId="23" applyNumberFormat="1" applyFont="1" applyAlignment="1">
      <alignment horizontal="left"/>
    </xf>
    <xf numFmtId="0" fontId="51" fillId="0" borderId="0" xfId="0" applyNumberFormat="1" applyFont="1"/>
    <xf numFmtId="3" fontId="14" fillId="0" borderId="0" xfId="13" applyNumberFormat="1" applyFont="1" applyAlignment="1">
      <alignment horizontal="right" vertical="top"/>
    </xf>
    <xf numFmtId="0" fontId="47" fillId="0" borderId="0" xfId="0" applyNumberFormat="1" applyFont="1" applyBorder="1" applyAlignment="1">
      <alignment horizontal="center"/>
    </xf>
    <xf numFmtId="166" fontId="47" fillId="0" borderId="0" xfId="0" applyNumberFormat="1" applyFont="1" applyBorder="1" applyAlignment="1">
      <alignment horizontal="center"/>
    </xf>
    <xf numFmtId="182" fontId="18" fillId="0" borderId="13" xfId="0" applyNumberFormat="1" applyFont="1" applyFill="1" applyBorder="1" applyAlignment="1">
      <alignment horizontal="left"/>
    </xf>
    <xf numFmtId="3" fontId="47" fillId="0" borderId="13" xfId="0" applyNumberFormat="1" applyFont="1" applyBorder="1" applyAlignment="1"/>
    <xf numFmtId="184" fontId="47" fillId="0" borderId="0" xfId="0" applyNumberFormat="1" applyFont="1" applyBorder="1" applyAlignment="1">
      <alignment horizontal="center"/>
    </xf>
    <xf numFmtId="17" fontId="47" fillId="0" borderId="1" xfId="0" applyNumberFormat="1" applyFont="1" applyFill="1" applyBorder="1" applyAlignment="1">
      <alignment horizontal="left" vertical="center"/>
    </xf>
    <xf numFmtId="3" fontId="18" fillId="0" borderId="1" xfId="13" applyNumberFormat="1" applyFont="1" applyBorder="1" applyAlignment="1">
      <alignment vertical="top"/>
    </xf>
    <xf numFmtId="3" fontId="47" fillId="0" borderId="0" xfId="0" applyNumberFormat="1" applyFont="1" applyFill="1" applyBorder="1" applyAlignment="1">
      <alignment horizontal="center"/>
    </xf>
    <xf numFmtId="0" fontId="47" fillId="0" borderId="0" xfId="0" applyNumberFormat="1" applyFont="1" applyFill="1" applyBorder="1" applyAlignment="1">
      <alignment horizontal="center"/>
    </xf>
    <xf numFmtId="17" fontId="45" fillId="0" borderId="1" xfId="0" applyNumberFormat="1" applyFont="1" applyFill="1" applyBorder="1" applyAlignment="1">
      <alignment horizontal="left" vertical="center"/>
    </xf>
    <xf numFmtId="3" fontId="14" fillId="0" borderId="1" xfId="13" applyNumberFormat="1" applyFont="1" applyBorder="1" applyAlignment="1">
      <alignment vertical="top"/>
    </xf>
    <xf numFmtId="3" fontId="45" fillId="0" borderId="1" xfId="1" applyNumberFormat="1" applyFont="1" applyFill="1" applyBorder="1" applyAlignment="1"/>
    <xf numFmtId="3" fontId="14" fillId="0" borderId="1" xfId="1" applyNumberFormat="1" applyFont="1" applyFill="1" applyBorder="1" applyAlignment="1"/>
    <xf numFmtId="3" fontId="45" fillId="0" borderId="1" xfId="0" applyNumberFormat="1" applyFont="1" applyFill="1" applyBorder="1" applyAlignment="1"/>
    <xf numFmtId="9" fontId="45" fillId="0" borderId="0" xfId="36" applyFont="1"/>
    <xf numFmtId="185" fontId="0" fillId="0" borderId="0" xfId="0" applyNumberFormat="1"/>
    <xf numFmtId="0" fontId="65" fillId="4" borderId="9" xfId="0" applyNumberFormat="1" applyFont="1" applyFill="1" applyBorder="1" applyAlignment="1">
      <alignment vertical="center"/>
    </xf>
    <xf numFmtId="0" fontId="65" fillId="4" borderId="20" xfId="0" applyNumberFormat="1" applyFont="1" applyFill="1" applyBorder="1" applyAlignment="1">
      <alignment vertical="center"/>
    </xf>
    <xf numFmtId="0" fontId="52" fillId="0" borderId="0" xfId="0" applyFont="1"/>
    <xf numFmtId="0" fontId="43" fillId="7" borderId="1" xfId="0" applyNumberFormat="1" applyFont="1" applyFill="1" applyBorder="1" applyAlignment="1">
      <alignment horizontal="center" vertical="center" wrapText="1"/>
    </xf>
    <xf numFmtId="0" fontId="43" fillId="7" borderId="1" xfId="0" applyNumberFormat="1" applyFont="1" applyFill="1" applyBorder="1" applyAlignment="1">
      <alignment horizontal="center" vertical="top" wrapText="1"/>
    </xf>
    <xf numFmtId="0" fontId="43" fillId="7" borderId="1" xfId="0" applyNumberFormat="1" applyFont="1" applyFill="1" applyBorder="1" applyAlignment="1">
      <alignment vertical="center" wrapText="1"/>
    </xf>
    <xf numFmtId="0" fontId="25" fillId="0" borderId="1" xfId="0" applyNumberFormat="1" applyFont="1" applyBorder="1" applyAlignment="1">
      <alignment vertical="center" wrapText="1"/>
    </xf>
    <xf numFmtId="3" fontId="25" fillId="0" borderId="1" xfId="13" applyNumberFormat="1" applyFont="1" applyBorder="1" applyAlignment="1">
      <alignment horizontal="right" vertical="top"/>
    </xf>
    <xf numFmtId="0" fontId="66" fillId="0" borderId="0" xfId="0" applyFont="1"/>
    <xf numFmtId="0" fontId="67" fillId="0" borderId="0" xfId="0" applyFont="1" applyFill="1"/>
    <xf numFmtId="182" fontId="17" fillId="0" borderId="1" xfId="0" applyNumberFormat="1" applyFont="1" applyFill="1" applyBorder="1" applyAlignment="1">
      <alignment horizontal="left"/>
    </xf>
    <xf numFmtId="3" fontId="17" fillId="0" borderId="1" xfId="13" applyNumberFormat="1" applyFont="1" applyBorder="1" applyAlignment="1">
      <alignment horizontal="right" vertical="top"/>
    </xf>
    <xf numFmtId="0" fontId="52" fillId="0" borderId="0" xfId="0" applyFont="1" applyFill="1"/>
    <xf numFmtId="166" fontId="52" fillId="0" borderId="0" xfId="0" applyNumberFormat="1" applyFont="1"/>
    <xf numFmtId="2" fontId="52" fillId="0" borderId="0" xfId="0" applyNumberFormat="1" applyFont="1" applyFill="1"/>
    <xf numFmtId="166" fontId="52" fillId="0" borderId="0" xfId="0" applyNumberFormat="1" applyFont="1" applyFill="1"/>
    <xf numFmtId="182" fontId="25" fillId="0" borderId="13" xfId="0" applyNumberFormat="1" applyFont="1" applyFill="1" applyBorder="1" applyAlignment="1">
      <alignment horizontal="left"/>
    </xf>
    <xf numFmtId="3" fontId="25" fillId="0" borderId="13" xfId="0" applyNumberFormat="1" applyFont="1" applyBorder="1" applyAlignment="1"/>
    <xf numFmtId="3" fontId="25" fillId="0" borderId="13" xfId="1" applyNumberFormat="1" applyFont="1" applyBorder="1" applyAlignment="1"/>
    <xf numFmtId="17" fontId="43" fillId="0" borderId="1" xfId="0" applyNumberFormat="1" applyFont="1" applyFill="1" applyBorder="1" applyAlignment="1">
      <alignment horizontal="left" vertical="center"/>
    </xf>
    <xf numFmtId="3" fontId="25" fillId="0" borderId="1" xfId="13" applyNumberFormat="1" applyFont="1" applyBorder="1" applyAlignment="1">
      <alignment vertical="top"/>
    </xf>
    <xf numFmtId="17" fontId="40" fillId="0" borderId="1" xfId="0" applyNumberFormat="1" applyFont="1" applyFill="1" applyBorder="1" applyAlignment="1">
      <alignment horizontal="left" vertical="center"/>
    </xf>
    <xf numFmtId="3" fontId="17" fillId="0" borderId="1" xfId="13" applyNumberFormat="1" applyFont="1" applyBorder="1" applyAlignment="1">
      <alignment vertical="top"/>
    </xf>
    <xf numFmtId="3" fontId="40" fillId="0" borderId="1" xfId="1" applyNumberFormat="1" applyFont="1" applyFill="1" applyBorder="1" applyAlignment="1"/>
    <xf numFmtId="17" fontId="40" fillId="0" borderId="0" xfId="0" applyNumberFormat="1" applyFont="1" applyBorder="1" applyAlignment="1">
      <alignment horizontal="left" vertical="center"/>
    </xf>
    <xf numFmtId="3" fontId="17" fillId="4" borderId="0" xfId="13" applyNumberFormat="1" applyFont="1" applyFill="1" applyAlignment="1">
      <alignment vertical="top"/>
    </xf>
    <xf numFmtId="3" fontId="40" fillId="0" borderId="0" xfId="1" applyNumberFormat="1" applyFont="1" applyBorder="1" applyAlignment="1"/>
    <xf numFmtId="177" fontId="40" fillId="0" borderId="0" xfId="1" applyNumberFormat="1" applyFont="1" applyBorder="1" applyAlignment="1"/>
    <xf numFmtId="3" fontId="40" fillId="0" borderId="0" xfId="1" applyNumberFormat="1" applyFont="1" applyFill="1" applyBorder="1" applyAlignment="1"/>
    <xf numFmtId="3" fontId="40" fillId="0" borderId="0" xfId="0" applyNumberFormat="1" applyFont="1" applyFill="1" applyBorder="1" applyAlignment="1"/>
    <xf numFmtId="0" fontId="68" fillId="0" borderId="0" xfId="0" applyFont="1"/>
    <xf numFmtId="2" fontId="52" fillId="0" borderId="0" xfId="0" applyNumberFormat="1" applyFont="1"/>
    <xf numFmtId="0" fontId="49" fillId="0" borderId="1" xfId="0" applyFont="1" applyFill="1" applyBorder="1"/>
    <xf numFmtId="187" fontId="49" fillId="0" borderId="1" xfId="7" applyNumberFormat="1" applyFont="1" applyFill="1" applyBorder="1"/>
    <xf numFmtId="1" fontId="49" fillId="0" borderId="1" xfId="7" quotePrefix="1" applyNumberFormat="1" applyFont="1" applyFill="1" applyBorder="1" applyAlignment="1">
      <alignment horizontal="right"/>
    </xf>
    <xf numFmtId="0" fontId="33" fillId="0" borderId="0" xfId="0" applyFont="1" applyFill="1"/>
    <xf numFmtId="17" fontId="49" fillId="0" borderId="1" xfId="0" applyNumberFormat="1" applyFont="1" applyFill="1" applyBorder="1" applyAlignment="1">
      <alignment horizontal="left" vertical="top"/>
    </xf>
    <xf numFmtId="187" fontId="69" fillId="0" borderId="1" xfId="7" applyNumberFormat="1" applyFont="1" applyFill="1" applyBorder="1"/>
    <xf numFmtId="1" fontId="69" fillId="0" borderId="1" xfId="7" quotePrefix="1" applyNumberFormat="1" applyFont="1" applyFill="1" applyBorder="1" applyAlignment="1">
      <alignment horizontal="right"/>
    </xf>
    <xf numFmtId="17" fontId="49" fillId="4" borderId="1" xfId="0" applyNumberFormat="1" applyFont="1" applyFill="1" applyBorder="1" applyAlignment="1">
      <alignment horizontal="left" vertical="top"/>
    </xf>
    <xf numFmtId="187" fontId="49" fillId="4" borderId="1" xfId="7" applyNumberFormat="1" applyFont="1" applyFill="1" applyBorder="1"/>
    <xf numFmtId="1" fontId="49" fillId="4" borderId="1" xfId="7" quotePrefix="1" applyNumberFormat="1" applyFont="1" applyFill="1" applyBorder="1" applyAlignment="1">
      <alignment horizontal="right"/>
    </xf>
    <xf numFmtId="187" fontId="69" fillId="4" borderId="1" xfId="7" applyNumberFormat="1" applyFont="1" applyFill="1" applyBorder="1"/>
    <xf numFmtId="0" fontId="33" fillId="4" borderId="0" xfId="0" applyFont="1" applyFill="1"/>
    <xf numFmtId="0" fontId="49" fillId="4" borderId="1" xfId="0" applyFont="1" applyFill="1" applyBorder="1"/>
    <xf numFmtId="1" fontId="49" fillId="4" borderId="1" xfId="7" applyNumberFormat="1" applyFont="1" applyFill="1" applyBorder="1"/>
    <xf numFmtId="1" fontId="49" fillId="0" borderId="1" xfId="7" applyNumberFormat="1" applyFont="1" applyFill="1" applyBorder="1"/>
    <xf numFmtId="1" fontId="69" fillId="0" borderId="1" xfId="7" applyNumberFormat="1" applyFont="1" applyFill="1" applyBorder="1"/>
    <xf numFmtId="187" fontId="49" fillId="0" borderId="1" xfId="7" quotePrefix="1" applyNumberFormat="1" applyFont="1" applyFill="1" applyBorder="1" applyAlignment="1">
      <alignment horizontal="center"/>
    </xf>
    <xf numFmtId="187" fontId="49" fillId="0" borderId="1" xfId="7" applyNumberFormat="1" applyFont="1" applyFill="1" applyBorder="1" applyAlignment="1">
      <alignment horizontal="right"/>
    </xf>
    <xf numFmtId="187" fontId="69" fillId="0" borderId="1" xfId="7" quotePrefix="1" applyNumberFormat="1" applyFont="1" applyFill="1" applyBorder="1" applyAlignment="1">
      <alignment horizontal="center"/>
    </xf>
    <xf numFmtId="1" fontId="69" fillId="0" borderId="1" xfId="7" applyNumberFormat="1" applyFont="1" applyFill="1" applyBorder="1" applyAlignment="1">
      <alignment horizontal="right"/>
    </xf>
    <xf numFmtId="0" fontId="10" fillId="0" borderId="0" xfId="0" applyFont="1" applyFill="1"/>
    <xf numFmtId="17" fontId="69" fillId="0" borderId="1" xfId="0" applyNumberFormat="1" applyFont="1" applyFill="1" applyBorder="1" applyAlignment="1">
      <alignment horizontal="left" vertical="top"/>
    </xf>
    <xf numFmtId="182" fontId="10" fillId="0" borderId="1" xfId="0" applyNumberFormat="1" applyFont="1" applyFill="1" applyBorder="1" applyAlignment="1">
      <alignment horizontal="left"/>
    </xf>
    <xf numFmtId="182" fontId="10" fillId="4" borderId="1" xfId="0" applyNumberFormat="1" applyFont="1" applyFill="1" applyBorder="1" applyAlignment="1">
      <alignment horizontal="left"/>
    </xf>
    <xf numFmtId="0" fontId="46" fillId="0" borderId="0" xfId="0" applyFont="1"/>
    <xf numFmtId="0" fontId="50" fillId="7" borderId="1" xfId="0" applyFont="1" applyFill="1" applyBorder="1" applyAlignment="1">
      <alignment horizontal="center" vertical="center" wrapText="1"/>
    </xf>
    <xf numFmtId="183" fontId="48" fillId="4" borderId="1" xfId="0" applyNumberFormat="1" applyFont="1" applyFill="1" applyBorder="1" applyAlignment="1">
      <alignment horizontal="left" vertical="top"/>
    </xf>
    <xf numFmtId="3" fontId="48" fillId="4" borderId="1" xfId="5" applyNumberFormat="1" applyFont="1" applyFill="1" applyBorder="1" applyAlignment="1">
      <alignment horizontal="right" vertical="top"/>
    </xf>
    <xf numFmtId="184" fontId="48" fillId="4" borderId="1" xfId="0" applyNumberFormat="1" applyFont="1" applyFill="1" applyBorder="1" applyAlignment="1">
      <alignment horizontal="left" vertical="top"/>
    </xf>
    <xf numFmtId="3" fontId="70" fillId="7" borderId="1" xfId="5" applyNumberFormat="1" applyFont="1" applyFill="1" applyBorder="1" applyAlignment="1">
      <alignment horizontal="left" vertical="top"/>
    </xf>
    <xf numFmtId="3" fontId="70" fillId="7" borderId="1" xfId="5" applyNumberFormat="1" applyFont="1" applyFill="1" applyBorder="1" applyAlignment="1">
      <alignment horizontal="right" vertical="top"/>
    </xf>
    <xf numFmtId="0" fontId="46" fillId="6" borderId="0" xfId="0" applyFont="1" applyFill="1"/>
    <xf numFmtId="3" fontId="71" fillId="7" borderId="1" xfId="5" applyNumberFormat="1" applyFont="1" applyFill="1" applyBorder="1" applyAlignment="1">
      <alignment horizontal="right" vertical="top"/>
    </xf>
    <xf numFmtId="184" fontId="14" fillId="4" borderId="1" xfId="5" applyNumberFormat="1" applyFont="1" applyFill="1" applyBorder="1" applyAlignment="1">
      <alignment horizontal="right" vertical="top"/>
    </xf>
    <xf numFmtId="184" fontId="45" fillId="4" borderId="1" xfId="5" quotePrefix="1" applyNumberFormat="1" applyFont="1" applyFill="1" applyBorder="1" applyAlignment="1">
      <alignment horizontal="right"/>
    </xf>
    <xf numFmtId="184" fontId="45" fillId="4" borderId="1" xfId="5" applyNumberFormat="1" applyFont="1" applyFill="1" applyBorder="1" applyAlignment="1">
      <alignment horizontal="right"/>
    </xf>
    <xf numFmtId="183" fontId="14" fillId="0" borderId="1" xfId="0" applyNumberFormat="1" applyFont="1" applyFill="1" applyBorder="1" applyAlignment="1">
      <alignment horizontal="left" vertical="top" wrapText="1"/>
    </xf>
    <xf numFmtId="184" fontId="14" fillId="4" borderId="1" xfId="5" applyNumberFormat="1" applyFont="1" applyFill="1" applyBorder="1" applyAlignment="1">
      <alignment horizontal="right" vertical="center"/>
    </xf>
    <xf numFmtId="1" fontId="45" fillId="4" borderId="1" xfId="5" applyNumberFormat="1" applyFont="1" applyFill="1" applyBorder="1" applyAlignment="1">
      <alignment horizontal="right" vertical="center"/>
    </xf>
    <xf numFmtId="1" fontId="14" fillId="4" borderId="1" xfId="5" applyNumberFormat="1" applyFont="1" applyFill="1" applyBorder="1" applyAlignment="1">
      <alignment horizontal="right" vertical="center"/>
    </xf>
    <xf numFmtId="3" fontId="70" fillId="7" borderId="4" xfId="5" applyNumberFormat="1" applyFont="1" applyFill="1" applyBorder="1" applyAlignment="1">
      <alignment horizontal="left" vertical="top"/>
    </xf>
    <xf numFmtId="0" fontId="46" fillId="0" borderId="0" xfId="0" applyFont="1" applyFill="1"/>
    <xf numFmtId="0" fontId="45" fillId="0" borderId="0" xfId="0" applyFont="1" applyFill="1" applyBorder="1"/>
    <xf numFmtId="0" fontId="18" fillId="0" borderId="0" xfId="0" applyFont="1" applyFill="1" applyBorder="1" applyAlignment="1">
      <alignment horizontal="center" vertical="top" wrapText="1"/>
    </xf>
    <xf numFmtId="0" fontId="46" fillId="4" borderId="0" xfId="0" applyFont="1" applyFill="1" applyBorder="1"/>
    <xf numFmtId="183" fontId="18" fillId="4" borderId="0" xfId="5" applyNumberFormat="1" applyFont="1" applyFill="1" applyBorder="1" applyAlignment="1">
      <alignment horizontal="right" vertical="top"/>
    </xf>
    <xf numFmtId="0" fontId="46" fillId="0" borderId="0" xfId="0" applyFont="1" applyBorder="1"/>
    <xf numFmtId="0" fontId="45" fillId="4" borderId="0" xfId="0" applyFont="1" applyFill="1" applyBorder="1"/>
    <xf numFmtId="0" fontId="47" fillId="0" borderId="0" xfId="0" applyFont="1" applyFill="1" applyBorder="1"/>
    <xf numFmtId="0" fontId="47" fillId="4" borderId="0" xfId="0" applyFont="1" applyFill="1" applyBorder="1"/>
    <xf numFmtId="0" fontId="46" fillId="0" borderId="0" xfId="0" applyFont="1" applyFill="1" applyBorder="1"/>
    <xf numFmtId="0" fontId="45" fillId="0" borderId="0" xfId="0" applyFont="1" applyFill="1" applyBorder="1" applyAlignment="1">
      <alignment horizontal="left"/>
    </xf>
    <xf numFmtId="0" fontId="45" fillId="4" borderId="0" xfId="0" applyFont="1" applyFill="1" applyBorder="1" applyAlignment="1">
      <alignment horizontal="left"/>
    </xf>
    <xf numFmtId="0" fontId="51" fillId="0" borderId="0" xfId="0" applyFont="1" applyBorder="1"/>
    <xf numFmtId="183" fontId="45" fillId="4" borderId="0" xfId="5" applyNumberFormat="1" applyFont="1" applyFill="1" applyBorder="1"/>
    <xf numFmtId="183" fontId="46" fillId="4" borderId="0" xfId="5" applyNumberFormat="1" applyFont="1" applyFill="1" applyBorder="1"/>
    <xf numFmtId="184" fontId="45" fillId="0" borderId="1" xfId="5" applyNumberFormat="1" applyFont="1" applyFill="1" applyBorder="1" applyAlignment="1">
      <alignment horizontal="right"/>
    </xf>
    <xf numFmtId="189" fontId="46" fillId="6" borderId="0" xfId="36" applyNumberFormat="1" applyFont="1" applyFill="1"/>
    <xf numFmtId="3" fontId="45" fillId="0" borderId="1" xfId="5" applyNumberFormat="1" applyFont="1" applyFill="1" applyBorder="1" applyAlignment="1">
      <alignment horizontal="right"/>
    </xf>
    <xf numFmtId="0" fontId="47" fillId="0" borderId="0" xfId="0" applyFont="1" applyFill="1"/>
    <xf numFmtId="1" fontId="48" fillId="4" borderId="1" xfId="5" applyNumberFormat="1" applyFont="1" applyFill="1" applyBorder="1" applyAlignment="1">
      <alignment horizontal="right" vertical="top"/>
    </xf>
    <xf numFmtId="183" fontId="70" fillId="4" borderId="1" xfId="0" applyNumberFormat="1" applyFont="1" applyFill="1" applyBorder="1" applyAlignment="1">
      <alignment horizontal="left" vertical="top"/>
    </xf>
    <xf numFmtId="3" fontId="70" fillId="4" borderId="1" xfId="5" applyNumberFormat="1" applyFont="1" applyFill="1" applyBorder="1" applyAlignment="1">
      <alignment horizontal="right" vertical="top"/>
    </xf>
    <xf numFmtId="0" fontId="50" fillId="4" borderId="4" xfId="0" applyFont="1" applyFill="1" applyBorder="1" applyAlignment="1">
      <alignment vertical="center"/>
    </xf>
    <xf numFmtId="3" fontId="48" fillId="4" borderId="1" xfId="0" applyNumberFormat="1" applyFont="1" applyFill="1" applyBorder="1" applyAlignment="1">
      <alignment horizontal="right" vertical="top"/>
    </xf>
    <xf numFmtId="0" fontId="46" fillId="7" borderId="0" xfId="0" applyFont="1" applyFill="1"/>
    <xf numFmtId="183" fontId="50" fillId="7" borderId="1" xfId="0" applyNumberFormat="1" applyFont="1" applyFill="1" applyBorder="1" applyAlignment="1">
      <alignment horizontal="left" vertical="top"/>
    </xf>
    <xf numFmtId="3" fontId="50" fillId="7" borderId="1" xfId="0" applyNumberFormat="1" applyFont="1" applyFill="1" applyBorder="1" applyAlignment="1">
      <alignment horizontal="right" vertical="top"/>
    </xf>
    <xf numFmtId="3" fontId="50" fillId="7" borderId="1" xfId="5" applyNumberFormat="1" applyFont="1" applyFill="1" applyBorder="1" applyAlignment="1">
      <alignment horizontal="right" vertical="top"/>
    </xf>
    <xf numFmtId="0" fontId="50" fillId="0" borderId="4" xfId="0" applyFont="1" applyFill="1" applyBorder="1" applyAlignment="1">
      <alignment vertical="center"/>
    </xf>
    <xf numFmtId="0" fontId="50" fillId="0" borderId="12" xfId="0" applyFont="1" applyFill="1" applyBorder="1" applyAlignment="1">
      <alignment vertical="center"/>
    </xf>
    <xf numFmtId="2" fontId="46" fillId="0" borderId="0" xfId="0" applyNumberFormat="1" applyFont="1" applyFill="1"/>
    <xf numFmtId="3" fontId="70" fillId="4" borderId="1" xfId="0" applyNumberFormat="1" applyFont="1" applyFill="1" applyBorder="1" applyAlignment="1">
      <alignment horizontal="right" vertical="top"/>
    </xf>
    <xf numFmtId="0" fontId="50" fillId="0" borderId="13" xfId="0" applyFont="1" applyFill="1" applyBorder="1" applyAlignment="1">
      <alignment vertical="center"/>
    </xf>
    <xf numFmtId="0" fontId="50" fillId="7" borderId="1" xfId="0" applyFont="1" applyFill="1" applyBorder="1" applyAlignment="1">
      <alignment horizontal="left" vertical="top"/>
    </xf>
    <xf numFmtId="183" fontId="48" fillId="7" borderId="1" xfId="0" applyNumberFormat="1" applyFont="1" applyFill="1" applyBorder="1" applyAlignment="1">
      <alignment horizontal="left" vertical="top"/>
    </xf>
    <xf numFmtId="3" fontId="48" fillId="7" borderId="1" xfId="0" applyNumberFormat="1" applyFont="1" applyFill="1" applyBorder="1" applyAlignment="1">
      <alignment horizontal="right" vertical="top"/>
    </xf>
    <xf numFmtId="0" fontId="50" fillId="4" borderId="4" xfId="0" applyFont="1" applyFill="1" applyBorder="1" applyAlignment="1">
      <alignment vertical="top"/>
    </xf>
    <xf numFmtId="4" fontId="48" fillId="4" borderId="1" xfId="0" applyNumberFormat="1" applyFont="1" applyFill="1" applyBorder="1" applyAlignment="1">
      <alignment horizontal="right" vertical="top"/>
    </xf>
    <xf numFmtId="4" fontId="50" fillId="7" borderId="1" xfId="0" applyNumberFormat="1" applyFont="1" applyFill="1" applyBorder="1" applyAlignment="1">
      <alignment horizontal="right" vertical="top"/>
    </xf>
    <xf numFmtId="182" fontId="14" fillId="4" borderId="0" xfId="0" applyNumberFormat="1" applyFont="1" applyFill="1" applyBorder="1" applyAlignment="1">
      <alignment horizontal="left"/>
    </xf>
    <xf numFmtId="0" fontId="46" fillId="0" borderId="0" xfId="0" applyFont="1" applyFill="1" applyAlignment="1">
      <alignment horizontal="left"/>
    </xf>
    <xf numFmtId="191" fontId="18" fillId="4" borderId="0" xfId="13" applyNumberFormat="1" applyFont="1" applyFill="1" applyAlignment="1">
      <alignment horizontal="right" vertical="top"/>
    </xf>
    <xf numFmtId="183" fontId="48" fillId="4" borderId="0" xfId="0" applyNumberFormat="1" applyFont="1" applyFill="1" applyBorder="1" applyAlignment="1">
      <alignment horizontal="right" vertical="top"/>
    </xf>
    <xf numFmtId="0" fontId="47" fillId="4" borderId="0" xfId="0" applyFont="1" applyFill="1" applyAlignment="1">
      <alignment horizontal="left"/>
    </xf>
    <xf numFmtId="3" fontId="14" fillId="4" borderId="0" xfId="13" applyNumberFormat="1" applyFont="1" applyFill="1" applyAlignment="1">
      <alignment vertical="top"/>
    </xf>
    <xf numFmtId="3" fontId="45" fillId="4" borderId="0" xfId="5" applyNumberFormat="1" applyFont="1" applyFill="1" applyBorder="1" applyAlignment="1">
      <alignment vertical="top"/>
    </xf>
    <xf numFmtId="3" fontId="40" fillId="4" borderId="0" xfId="5" applyNumberFormat="1" applyFont="1" applyFill="1" applyBorder="1" applyAlignment="1">
      <alignment vertical="top"/>
    </xf>
    <xf numFmtId="0" fontId="45" fillId="4" borderId="0" xfId="0" applyFont="1" applyFill="1" applyAlignment="1">
      <alignment horizontal="left"/>
    </xf>
    <xf numFmtId="49" fontId="4" fillId="0" borderId="52" xfId="0" applyNumberFormat="1" applyFont="1" applyFill="1" applyBorder="1" applyAlignment="1">
      <alignment horizontal="left"/>
    </xf>
    <xf numFmtId="49" fontId="4" fillId="0" borderId="55"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5" fillId="0" borderId="55" xfId="0" applyNumberFormat="1" applyFont="1" applyFill="1" applyBorder="1" applyAlignment="1">
      <alignment horizontal="left"/>
    </xf>
    <xf numFmtId="184" fontId="38" fillId="0" borderId="1" xfId="4" applyNumberFormat="1" applyFont="1" applyFill="1" applyBorder="1"/>
    <xf numFmtId="170"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43" fontId="5" fillId="0" borderId="5" xfId="4" applyFont="1" applyFill="1" applyBorder="1" applyAlignment="1">
      <alignment horizontal="right"/>
    </xf>
    <xf numFmtId="49" fontId="5" fillId="0" borderId="57" xfId="0" applyNumberFormat="1" applyFont="1" applyFill="1" applyBorder="1" applyAlignment="1">
      <alignment horizontal="left"/>
    </xf>
    <xf numFmtId="43" fontId="5" fillId="0" borderId="17" xfId="4" applyFont="1" applyFill="1" applyBorder="1" applyAlignment="1">
      <alignment horizontal="right"/>
    </xf>
    <xf numFmtId="49" fontId="4" fillId="0" borderId="58" xfId="0" applyNumberFormat="1" applyFont="1" applyFill="1" applyBorder="1" applyAlignment="1">
      <alignment horizontal="left"/>
    </xf>
    <xf numFmtId="3" fontId="4" fillId="0" borderId="59" xfId="0" applyNumberFormat="1" applyFont="1" applyFill="1" applyBorder="1" applyAlignment="1">
      <alignment horizontal="right"/>
    </xf>
    <xf numFmtId="43" fontId="4" fillId="0" borderId="59" xfId="4" applyFont="1" applyFill="1" applyBorder="1" applyAlignment="1">
      <alignment horizontal="right"/>
    </xf>
    <xf numFmtId="0" fontId="7" fillId="0" borderId="0" xfId="0" applyNumberFormat="1" applyFont="1" applyFill="1" applyBorder="1" applyAlignment="1">
      <alignment vertical="top"/>
    </xf>
    <xf numFmtId="0" fontId="7" fillId="0" borderId="0" xfId="0" applyFont="1" applyFill="1" applyAlignment="1">
      <alignment vertical="top"/>
    </xf>
    <xf numFmtId="0" fontId="5" fillId="0" borderId="0" xfId="0" applyFont="1" applyFill="1" applyAlignment="1">
      <alignment vertical="top"/>
    </xf>
    <xf numFmtId="184" fontId="5" fillId="0" borderId="0" xfId="0" applyNumberFormat="1" applyFont="1" applyFill="1" applyAlignment="1">
      <alignment vertical="top"/>
    </xf>
    <xf numFmtId="184" fontId="38" fillId="0" borderId="1" xfId="3" applyNumberFormat="1" applyFont="1" applyFill="1" applyBorder="1"/>
    <xf numFmtId="184" fontId="38" fillId="0" borderId="1" xfId="3" applyNumberFormat="1" applyFont="1" applyFill="1" applyBorder="1"/>
    <xf numFmtId="1" fontId="5" fillId="0" borderId="0" xfId="0" applyNumberFormat="1" applyFont="1" applyFill="1" applyAlignment="1">
      <alignment vertical="top"/>
    </xf>
    <xf numFmtId="183" fontId="5" fillId="0" borderId="0" xfId="0" applyNumberFormat="1" applyFont="1" applyFill="1" applyAlignment="1">
      <alignment vertical="top"/>
    </xf>
    <xf numFmtId="0" fontId="4" fillId="0" borderId="0" xfId="0" applyFont="1" applyFill="1" applyAlignment="1">
      <alignment vertical="top"/>
    </xf>
    <xf numFmtId="170" fontId="7" fillId="0" borderId="0" xfId="0" applyNumberFormat="1" applyFont="1" applyFill="1" applyBorder="1" applyAlignment="1">
      <alignment vertical="top"/>
    </xf>
    <xf numFmtId="0" fontId="73" fillId="0" borderId="0" xfId="0" applyFont="1" applyFill="1" applyBorder="1" applyAlignment="1">
      <alignment horizontal="left" vertical="top" wrapText="1"/>
    </xf>
    <xf numFmtId="184" fontId="38" fillId="0" borderId="0" xfId="1" applyNumberFormat="1" applyFont="1" applyFill="1" applyBorder="1" applyAlignment="1">
      <alignment horizontal="right" vertical="top" wrapText="1"/>
    </xf>
    <xf numFmtId="184" fontId="73" fillId="0" borderId="0" xfId="1" applyNumberFormat="1" applyFont="1" applyFill="1" applyBorder="1" applyAlignment="1">
      <alignment horizontal="right" vertical="top" wrapText="1"/>
    </xf>
    <xf numFmtId="0" fontId="8" fillId="0" borderId="0" xfId="0" applyFont="1" applyFill="1" applyBorder="1" applyAlignment="1">
      <alignment horizontal="right" vertical="top"/>
    </xf>
    <xf numFmtId="164" fontId="8" fillId="0" borderId="0" xfId="9" applyFont="1" applyFill="1" applyBorder="1" applyAlignment="1">
      <alignment vertical="top"/>
    </xf>
    <xf numFmtId="0" fontId="73" fillId="0" borderId="0" xfId="0" applyFont="1" applyFill="1" applyAlignment="1">
      <alignment horizontal="left" vertical="top" wrapText="1"/>
    </xf>
    <xf numFmtId="2" fontId="38" fillId="0" borderId="0" xfId="0" applyNumberFormat="1" applyFont="1" applyFill="1" applyAlignment="1">
      <alignment horizontal="right" vertical="top" wrapText="1"/>
    </xf>
    <xf numFmtId="2" fontId="38" fillId="0" borderId="0" xfId="0" applyNumberFormat="1" applyFont="1" applyFill="1" applyAlignment="1">
      <alignment horizontal="right" vertical="top"/>
    </xf>
    <xf numFmtId="0" fontId="38" fillId="0" borderId="0" xfId="0" applyFont="1" applyFill="1" applyAlignment="1">
      <alignment horizontal="center" vertical="top" wrapText="1"/>
    </xf>
    <xf numFmtId="0" fontId="7" fillId="0" borderId="0" xfId="0" applyFont="1" applyFill="1" applyBorder="1" applyAlignment="1">
      <alignment vertical="top"/>
    </xf>
    <xf numFmtId="0" fontId="7" fillId="0" borderId="0" xfId="0" applyFont="1" applyFill="1" applyBorder="1" applyAlignment="1">
      <alignment vertical="top" wrapText="1"/>
    </xf>
    <xf numFmtId="0" fontId="38" fillId="0" borderId="0" xfId="0" applyFont="1" applyFill="1" applyAlignment="1">
      <alignment vertical="top" wrapText="1"/>
    </xf>
    <xf numFmtId="0" fontId="38" fillId="0" borderId="0" xfId="0" applyFont="1" applyFill="1" applyAlignment="1">
      <alignment vertical="top"/>
    </xf>
    <xf numFmtId="49" fontId="9" fillId="0" borderId="5" xfId="0" applyNumberFormat="1" applyFont="1" applyFill="1" applyBorder="1" applyAlignment="1">
      <alignment horizontal="left" vertical="top"/>
    </xf>
    <xf numFmtId="3" fontId="9" fillId="0" borderId="5" xfId="0" applyNumberFormat="1" applyFont="1" applyFill="1" applyBorder="1" applyAlignment="1">
      <alignment horizontal="center" vertical="top"/>
    </xf>
    <xf numFmtId="177" fontId="9" fillId="0" borderId="5" xfId="0" applyNumberFormat="1" applyFont="1" applyFill="1" applyBorder="1" applyAlignment="1">
      <alignment horizontal="center" vertical="top"/>
    </xf>
    <xf numFmtId="3"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xf>
    <xf numFmtId="0" fontId="9" fillId="0" borderId="0" xfId="0" applyFont="1" applyFill="1" applyAlignment="1">
      <alignment vertical="center"/>
    </xf>
    <xf numFmtId="3" fontId="11" fillId="0" borderId="1" xfId="0" applyNumberFormat="1" applyFont="1" applyFill="1" applyBorder="1" applyAlignment="1">
      <alignment horizontal="right" vertical="center"/>
    </xf>
    <xf numFmtId="3" fontId="41" fillId="0" borderId="1" xfId="0" applyNumberFormat="1" applyFont="1" applyFill="1" applyBorder="1" applyAlignment="1">
      <alignment horizontal="right" vertical="center"/>
    </xf>
    <xf numFmtId="0" fontId="10" fillId="10" borderId="1" xfId="0" applyFont="1" applyFill="1" applyBorder="1" applyAlignment="1">
      <alignment horizontal="center" wrapText="1"/>
    </xf>
    <xf numFmtId="0" fontId="19" fillId="11" borderId="1" xfId="0" applyNumberFormat="1" applyFont="1" applyFill="1" applyBorder="1" applyAlignment="1">
      <alignment horizontal="center" wrapText="1"/>
    </xf>
    <xf numFmtId="4" fontId="10" fillId="10" borderId="1" xfId="0" applyNumberFormat="1" applyFont="1" applyFill="1" applyBorder="1" applyAlignment="1">
      <alignment horizontal="center" wrapText="1"/>
    </xf>
    <xf numFmtId="4" fontId="19" fillId="11" borderId="1" xfId="0" applyNumberFormat="1" applyFont="1" applyFill="1" applyBorder="1" applyAlignment="1">
      <alignment horizontal="center" wrapText="1"/>
    </xf>
    <xf numFmtId="49" fontId="9" fillId="0" borderId="5" xfId="0" applyNumberFormat="1" applyFont="1" applyFill="1" applyBorder="1" applyAlignment="1">
      <alignment horizontal="center"/>
    </xf>
    <xf numFmtId="172" fontId="11" fillId="0" borderId="5" xfId="0" applyNumberFormat="1" applyFont="1" applyFill="1" applyBorder="1" applyAlignment="1">
      <alignment horizontal="right"/>
    </xf>
    <xf numFmtId="1" fontId="9" fillId="0" borderId="5" xfId="0" applyNumberFormat="1" applyFont="1" applyFill="1" applyBorder="1" applyAlignment="1">
      <alignment horizontal="right"/>
    </xf>
    <xf numFmtId="49" fontId="9" fillId="0" borderId="1"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7" xfId="0" applyNumberFormat="1" applyFont="1" applyFill="1" applyBorder="1" applyAlignment="1">
      <alignment horizontal="left"/>
    </xf>
    <xf numFmtId="170" fontId="9" fillId="0" borderId="7" xfId="0" applyNumberFormat="1" applyFont="1" applyFill="1" applyBorder="1" applyAlignment="1">
      <alignment horizontal="right"/>
    </xf>
    <xf numFmtId="49" fontId="9" fillId="0" borderId="1" xfId="0" applyNumberFormat="1" applyFont="1" applyFill="1" applyBorder="1" applyAlignment="1">
      <alignment horizontal="left"/>
    </xf>
    <xf numFmtId="3" fontId="9" fillId="0" borderId="1" xfId="0" applyNumberFormat="1" applyFont="1" applyFill="1" applyBorder="1" applyAlignment="1">
      <alignment horizontal="right"/>
    </xf>
    <xf numFmtId="170"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184" fontId="9" fillId="0" borderId="3" xfId="1" applyNumberFormat="1" applyFont="1" applyFill="1" applyBorder="1" applyAlignment="1">
      <alignment horizontal="left"/>
    </xf>
    <xf numFmtId="1" fontId="9" fillId="0" borderId="1" xfId="1" applyNumberFormat="1" applyFont="1" applyFill="1" applyBorder="1" applyAlignment="1">
      <alignment horizontal="right"/>
    </xf>
    <xf numFmtId="49" fontId="24" fillId="2" borderId="0" xfId="0" applyNumberFormat="1" applyFont="1" applyFill="1" applyAlignment="1">
      <alignment horizontal="left"/>
    </xf>
    <xf numFmtId="49" fontId="13" fillId="2" borderId="0" xfId="0" applyNumberFormat="1" applyFont="1" applyFill="1" applyAlignment="1">
      <alignment horizontal="left"/>
    </xf>
    <xf numFmtId="0" fontId="13" fillId="2"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3"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3" fillId="2" borderId="4" xfId="0" applyFont="1" applyFill="1" applyBorder="1" applyAlignment="1">
      <alignment vertical="center" wrapText="1"/>
    </xf>
    <xf numFmtId="0" fontId="18" fillId="0" borderId="13" xfId="0" applyNumberFormat="1" applyFont="1" applyFill="1" applyBorder="1" applyAlignment="1">
      <alignment vertical="center" wrapText="1"/>
    </xf>
    <xf numFmtId="49" fontId="13" fillId="2" borderId="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9" fontId="9" fillId="2" borderId="0" xfId="0" applyNumberFormat="1" applyFont="1" applyFill="1" applyAlignment="1">
      <alignment horizontal="left" vertical="top"/>
    </xf>
    <xf numFmtId="49" fontId="9" fillId="2" borderId="7" xfId="0" applyNumberFormat="1" applyFont="1" applyFill="1" applyBorder="1" applyAlignment="1">
      <alignment horizontal="center" vertical="top" wrapText="1"/>
    </xf>
    <xf numFmtId="49" fontId="9" fillId="2" borderId="2"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49" fontId="9" fillId="2" borderId="17" xfId="0" applyNumberFormat="1"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49" fontId="9" fillId="2" borderId="0" xfId="0" applyNumberFormat="1" applyFont="1" applyFill="1" applyAlignment="1">
      <alignment horizontal="left"/>
    </xf>
    <xf numFmtId="49" fontId="9" fillId="2" borderId="0" xfId="0" applyNumberFormat="1" applyFont="1" applyFill="1" applyAlignment="1">
      <alignment horizontal="left" vertical="center"/>
    </xf>
    <xf numFmtId="49" fontId="9" fillId="2" borderId="7"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6" xfId="0" applyNumberFormat="1" applyFont="1" applyFill="1" applyBorder="1" applyAlignment="1">
      <alignment horizontal="center" wrapText="1"/>
    </xf>
    <xf numFmtId="49" fontId="9" fillId="2" borderId="25" xfId="0" applyNumberFormat="1" applyFont="1" applyFill="1" applyBorder="1" applyAlignment="1">
      <alignment horizontal="center" wrapText="1"/>
    </xf>
    <xf numFmtId="49" fontId="9" fillId="2" borderId="17" xfId="0" applyNumberFormat="1" applyFont="1" applyFill="1" applyBorder="1" applyAlignment="1">
      <alignment horizontal="center" wrapText="1"/>
    </xf>
    <xf numFmtId="49" fontId="9" fillId="2" borderId="6" xfId="0" applyNumberFormat="1" applyFont="1" applyFill="1" applyBorder="1" applyAlignment="1">
      <alignment horizontal="center"/>
    </xf>
    <xf numFmtId="49" fontId="9" fillId="2" borderId="17" xfId="0" applyNumberFormat="1" applyFont="1" applyFill="1" applyBorder="1" applyAlignment="1">
      <alignment horizontal="center"/>
    </xf>
    <xf numFmtId="0" fontId="9" fillId="2" borderId="6" xfId="0" applyFont="1" applyFill="1" applyBorder="1" applyAlignment="1">
      <alignment horizontal="center" vertical="center" wrapText="1"/>
    </xf>
    <xf numFmtId="0" fontId="9" fillId="2" borderId="17"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39" fillId="0" borderId="1" xfId="0" applyFont="1" applyBorder="1" applyAlignment="1">
      <alignment horizontal="center" vertical="top"/>
    </xf>
    <xf numFmtId="0" fontId="39" fillId="0" borderId="1" xfId="0" applyFont="1" applyFill="1" applyBorder="1" applyAlignment="1">
      <alignment horizontal="center" vertical="top" wrapText="1"/>
    </xf>
    <xf numFmtId="187" fontId="39" fillId="8" borderId="8" xfId="1" applyNumberFormat="1" applyFont="1" applyFill="1" applyBorder="1" applyAlignment="1">
      <alignment horizontal="center" vertical="top"/>
    </xf>
    <xf numFmtId="0" fontId="0" fillId="8" borderId="9" xfId="0" applyNumberFormat="1" applyFont="1" applyFill="1" applyBorder="1" applyAlignment="1">
      <alignment horizontal="center" vertical="top"/>
    </xf>
    <xf numFmtId="0" fontId="0" fillId="8" borderId="20" xfId="0" applyNumberFormat="1" applyFont="1" applyFill="1" applyBorder="1" applyAlignment="1">
      <alignment horizontal="center" vertical="top"/>
    </xf>
    <xf numFmtId="0" fontId="39" fillId="8" borderId="8" xfId="0" applyFont="1" applyFill="1" applyBorder="1" applyAlignment="1">
      <alignment horizontal="center" vertical="top"/>
    </xf>
    <xf numFmtId="49" fontId="9" fillId="2" borderId="0" xfId="0" applyNumberFormat="1" applyFont="1" applyFill="1" applyAlignment="1">
      <alignment horizontal="left" vertical="top" wrapText="1"/>
    </xf>
    <xf numFmtId="49" fontId="9" fillId="2" borderId="15" xfId="0" applyNumberFormat="1" applyFont="1" applyFill="1" applyBorder="1" applyAlignment="1">
      <alignment horizontal="center" vertical="top"/>
    </xf>
    <xf numFmtId="49" fontId="9" fillId="2" borderId="28" xfId="0" applyNumberFormat="1" applyFont="1" applyFill="1" applyBorder="1" applyAlignment="1">
      <alignment horizontal="center" vertical="top"/>
    </xf>
    <xf numFmtId="49" fontId="9" fillId="2" borderId="26" xfId="0" applyNumberFormat="1" applyFont="1" applyFill="1" applyBorder="1" applyAlignment="1">
      <alignment horizontal="center" vertical="top"/>
    </xf>
    <xf numFmtId="49" fontId="9" fillId="2" borderId="15" xfId="0" applyNumberFormat="1" applyFont="1" applyFill="1" applyBorder="1" applyAlignment="1">
      <alignment horizontal="center" vertical="top" wrapText="1"/>
    </xf>
    <xf numFmtId="49" fontId="9" fillId="2" borderId="18" xfId="0" applyNumberFormat="1" applyFont="1" applyFill="1" applyBorder="1" applyAlignment="1">
      <alignment horizontal="center" vertical="top" wrapText="1"/>
    </xf>
    <xf numFmtId="49" fontId="9" fillId="2" borderId="28" xfId="0" applyNumberFormat="1" applyFont="1" applyFill="1" applyBorder="1" applyAlignment="1">
      <alignment horizontal="center" vertical="top" wrapText="1"/>
    </xf>
    <xf numFmtId="49" fontId="9" fillId="2" borderId="29" xfId="0" applyNumberFormat="1" applyFont="1" applyFill="1" applyBorder="1" applyAlignment="1">
      <alignment horizontal="center" vertical="top" wrapText="1"/>
    </xf>
    <xf numFmtId="49" fontId="9" fillId="2" borderId="26" xfId="0" applyNumberFormat="1" applyFont="1" applyFill="1" applyBorder="1" applyAlignment="1">
      <alignment horizontal="center" vertical="top" wrapText="1"/>
    </xf>
    <xf numFmtId="49" fontId="9" fillId="2" borderId="27"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xf>
    <xf numFmtId="49" fontId="9" fillId="2" borderId="25" xfId="0" applyNumberFormat="1" applyFont="1" applyFill="1" applyBorder="1" applyAlignment="1">
      <alignment horizontal="center" vertical="top"/>
    </xf>
    <xf numFmtId="49" fontId="9" fillId="2" borderId="17" xfId="0" applyNumberFormat="1" applyFont="1" applyFill="1" applyBorder="1" applyAlignment="1">
      <alignment horizontal="center" vertical="top"/>
    </xf>
    <xf numFmtId="49" fontId="9" fillId="2" borderId="18" xfId="0" applyNumberFormat="1" applyFont="1" applyFill="1" applyBorder="1" applyAlignment="1">
      <alignment horizontal="center" vertical="top"/>
    </xf>
    <xf numFmtId="49" fontId="9" fillId="2" borderId="27" xfId="0" applyNumberFormat="1" applyFont="1" applyFill="1" applyBorder="1" applyAlignment="1">
      <alignment horizontal="center" vertical="top"/>
    </xf>
    <xf numFmtId="49" fontId="9" fillId="2" borderId="30" xfId="0" applyNumberFormat="1" applyFont="1" applyFill="1" applyBorder="1" applyAlignment="1">
      <alignment horizontal="center" vertical="top"/>
    </xf>
    <xf numFmtId="49" fontId="9" fillId="2" borderId="31" xfId="0" applyNumberFormat="1" applyFont="1" applyFill="1" applyBorder="1" applyAlignment="1">
      <alignment horizontal="center" vertical="top"/>
    </xf>
    <xf numFmtId="0" fontId="11" fillId="0" borderId="0" xfId="0" applyFont="1" applyFill="1" applyAlignment="1">
      <alignment horizontal="left" vertical="top" wrapText="1"/>
    </xf>
    <xf numFmtId="49" fontId="9" fillId="0" borderId="0" xfId="0" applyNumberFormat="1" applyFont="1" applyFill="1" applyAlignment="1">
      <alignment horizontal="left" vertical="top" wrapText="1"/>
    </xf>
    <xf numFmtId="0" fontId="11" fillId="0" borderId="21" xfId="0" applyFont="1" applyFill="1" applyBorder="1" applyAlignment="1">
      <alignment horizontal="left" vertical="top" wrapText="1"/>
    </xf>
    <xf numFmtId="2" fontId="11" fillId="0" borderId="0"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0" xfId="0" applyNumberFormat="1" applyFont="1" applyFill="1" applyAlignment="1">
      <alignment horizontal="left"/>
    </xf>
    <xf numFmtId="49" fontId="9" fillId="0" borderId="0" xfId="0" applyNumberFormat="1" applyFont="1" applyFill="1" applyAlignment="1">
      <alignment horizontal="left"/>
    </xf>
    <xf numFmtId="49" fontId="4" fillId="0" borderId="0" xfId="0" applyNumberFormat="1" applyFont="1" applyFill="1" applyAlignment="1">
      <alignment horizontal="left"/>
    </xf>
    <xf numFmtId="182" fontId="4" fillId="0" borderId="1" xfId="0" applyNumberFormat="1" applyFont="1" applyFill="1" applyBorder="1" applyAlignment="1">
      <alignment horizontal="center" vertical="top" wrapText="1"/>
    </xf>
    <xf numFmtId="49" fontId="5" fillId="0" borderId="21" xfId="0" applyNumberFormat="1" applyFont="1" applyFill="1" applyBorder="1" applyAlignment="1">
      <alignment horizontal="left" wrapText="1"/>
    </xf>
    <xf numFmtId="49" fontId="5" fillId="0" borderId="0" xfId="0" applyNumberFormat="1" applyFont="1" applyFill="1" applyAlignment="1">
      <alignment horizontal="left"/>
    </xf>
    <xf numFmtId="49" fontId="4" fillId="0" borderId="1"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8" xfId="0" applyNumberFormat="1" applyFont="1" applyFill="1" applyBorder="1" applyAlignment="1">
      <alignment horizontal="center" vertical="center"/>
    </xf>
    <xf numFmtId="49" fontId="9" fillId="2" borderId="32" xfId="0" applyNumberFormat="1" applyFont="1" applyFill="1" applyBorder="1" applyAlignment="1">
      <alignment horizontal="center" vertical="center"/>
    </xf>
    <xf numFmtId="49" fontId="9" fillId="2" borderId="33"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9" fillId="6" borderId="0" xfId="0" applyNumberFormat="1" applyFont="1" applyFill="1" applyAlignment="1">
      <alignment horizontal="left"/>
    </xf>
    <xf numFmtId="49" fontId="9" fillId="2" borderId="6"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0" fontId="13" fillId="2" borderId="0" xfId="0" applyFont="1" applyFill="1" applyAlignment="1">
      <alignment horizontal="left" wrapText="1"/>
    </xf>
    <xf numFmtId="49" fontId="13" fillId="2" borderId="0" xfId="0" applyNumberFormat="1" applyFont="1" applyFill="1" applyAlignment="1">
      <alignment horizontal="left" wrapText="1"/>
    </xf>
    <xf numFmtId="49" fontId="9" fillId="2" borderId="0" xfId="0" applyNumberFormat="1" applyFont="1" applyFill="1" applyBorder="1" applyAlignment="1">
      <alignment horizontal="left"/>
    </xf>
    <xf numFmtId="0" fontId="0" fillId="0" borderId="0" xfId="0" applyNumberFormat="1" applyFont="1" applyFill="1" applyBorder="1" applyAlignment="1"/>
    <xf numFmtId="49" fontId="9" fillId="2" borderId="7" xfId="0" applyNumberFormat="1" applyFont="1" applyFill="1" applyBorder="1" applyAlignment="1">
      <alignment horizontal="center"/>
    </xf>
    <xf numFmtId="49" fontId="9" fillId="2" borderId="2" xfId="0" applyNumberFormat="1" applyFont="1" applyFill="1" applyBorder="1" applyAlignment="1">
      <alignment horizontal="center"/>
    </xf>
    <xf numFmtId="49" fontId="9" fillId="2" borderId="25" xfId="0" applyNumberFormat="1" applyFont="1" applyFill="1" applyBorder="1" applyAlignment="1">
      <alignment horizontal="center"/>
    </xf>
    <xf numFmtId="49" fontId="9" fillId="2" borderId="8" xfId="0" applyNumberFormat="1" applyFont="1" applyFill="1" applyBorder="1" applyAlignment="1">
      <alignment horizontal="center"/>
    </xf>
    <xf numFmtId="0" fontId="10" fillId="0" borderId="20" xfId="0" applyNumberFormat="1" applyFont="1" applyFill="1" applyBorder="1" applyAlignment="1">
      <alignment horizontal="center"/>
    </xf>
    <xf numFmtId="49" fontId="9" fillId="2" borderId="7" xfId="0" applyNumberFormat="1" applyFont="1" applyFill="1" applyBorder="1" applyAlignment="1">
      <alignment horizontal="right"/>
    </xf>
    <xf numFmtId="49" fontId="9" fillId="2" borderId="2" xfId="0" applyNumberFormat="1" applyFont="1" applyFill="1" applyBorder="1" applyAlignment="1">
      <alignment horizontal="right"/>
    </xf>
    <xf numFmtId="49" fontId="9" fillId="2"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2" borderId="0" xfId="0" applyNumberFormat="1" applyFont="1" applyFill="1" applyAlignment="1">
      <alignment horizontal="left" wrapText="1"/>
    </xf>
    <xf numFmtId="49" fontId="9" fillId="2" borderId="34" xfId="0" applyNumberFormat="1" applyFont="1" applyFill="1" applyBorder="1" applyAlignment="1">
      <alignment horizontal="left" vertical="top" wrapText="1"/>
    </xf>
    <xf numFmtId="0" fontId="0" fillId="0" borderId="34" xfId="0" applyNumberFormat="1" applyFont="1" applyFill="1" applyBorder="1" applyAlignment="1"/>
    <xf numFmtId="49" fontId="9" fillId="2" borderId="35" xfId="0" applyNumberFormat="1" applyFont="1" applyFill="1" applyBorder="1" applyAlignment="1">
      <alignment horizontal="left" wrapText="1"/>
    </xf>
    <xf numFmtId="49" fontId="9" fillId="2" borderId="36" xfId="0" applyNumberFormat="1" applyFont="1" applyFill="1" applyBorder="1" applyAlignment="1">
      <alignment horizontal="left" wrapText="1"/>
    </xf>
    <xf numFmtId="49" fontId="9" fillId="2" borderId="37" xfId="0" applyNumberFormat="1" applyFont="1" applyFill="1" applyBorder="1" applyAlignment="1">
      <alignment horizontal="left" wrapText="1"/>
    </xf>
    <xf numFmtId="49" fontId="11" fillId="2" borderId="35" xfId="0" applyNumberFormat="1" applyFont="1" applyFill="1" applyBorder="1" applyAlignment="1">
      <alignment horizontal="left" wrapText="1"/>
    </xf>
    <xf numFmtId="49" fontId="11" fillId="2" borderId="36" xfId="0" applyNumberFormat="1" applyFont="1" applyFill="1" applyBorder="1" applyAlignment="1">
      <alignment horizontal="left" wrapText="1"/>
    </xf>
    <xf numFmtId="49" fontId="11" fillId="2" borderId="37" xfId="0" applyNumberFormat="1" applyFont="1" applyFill="1" applyBorder="1" applyAlignment="1">
      <alignment horizontal="left" wrapText="1"/>
    </xf>
    <xf numFmtId="49" fontId="9" fillId="2" borderId="7" xfId="0" applyNumberFormat="1" applyFont="1" applyFill="1" applyBorder="1" applyAlignment="1">
      <alignment horizontal="center" vertical="top"/>
    </xf>
    <xf numFmtId="49" fontId="9" fillId="2" borderId="2" xfId="0" applyNumberFormat="1" applyFont="1" applyFill="1" applyBorder="1" applyAlignment="1">
      <alignment horizontal="center" vertical="top"/>
    </xf>
    <xf numFmtId="49" fontId="9" fillId="2" borderId="38" xfId="0" applyNumberFormat="1" applyFont="1" applyFill="1" applyBorder="1" applyAlignment="1">
      <alignment horizontal="left"/>
    </xf>
    <xf numFmtId="49" fontId="9" fillId="2" borderId="39" xfId="0" applyNumberFormat="1" applyFont="1" applyFill="1" applyBorder="1" applyAlignment="1">
      <alignment horizontal="left"/>
    </xf>
    <xf numFmtId="49" fontId="9" fillId="2" borderId="40" xfId="0" applyNumberFormat="1" applyFont="1" applyFill="1" applyBorder="1" applyAlignment="1">
      <alignment horizontal="left"/>
    </xf>
    <xf numFmtId="49" fontId="9" fillId="2" borderId="35" xfId="0" applyNumberFormat="1" applyFont="1" applyFill="1" applyBorder="1" applyAlignment="1">
      <alignment horizontal="left"/>
    </xf>
    <xf numFmtId="49" fontId="9" fillId="2" borderId="36" xfId="0" applyNumberFormat="1" applyFont="1" applyFill="1" applyBorder="1" applyAlignment="1">
      <alignment horizontal="left"/>
    </xf>
    <xf numFmtId="49" fontId="9" fillId="2" borderId="37" xfId="0" applyNumberFormat="1" applyFont="1" applyFill="1" applyBorder="1" applyAlignment="1">
      <alignment horizontal="left"/>
    </xf>
    <xf numFmtId="49" fontId="9" fillId="2" borderId="35" xfId="0" applyNumberFormat="1" applyFont="1" applyFill="1" applyBorder="1" applyAlignment="1">
      <alignment horizontal="left" vertical="top" wrapText="1"/>
    </xf>
    <xf numFmtId="49" fontId="9" fillId="2" borderId="36" xfId="0" applyNumberFormat="1" applyFont="1" applyFill="1" applyBorder="1" applyAlignment="1">
      <alignment horizontal="left" vertical="top" wrapText="1"/>
    </xf>
    <xf numFmtId="49" fontId="9" fillId="2" borderId="37" xfId="0" applyNumberFormat="1" applyFont="1" applyFill="1" applyBorder="1" applyAlignment="1">
      <alignment horizontal="left" vertical="top" wrapText="1"/>
    </xf>
    <xf numFmtId="49" fontId="11" fillId="2" borderId="35" xfId="0" applyNumberFormat="1" applyFont="1" applyFill="1" applyBorder="1" applyAlignment="1">
      <alignment horizontal="left" vertical="top" wrapText="1"/>
    </xf>
    <xf numFmtId="49" fontId="11" fillId="2" borderId="36" xfId="0" applyNumberFormat="1" applyFont="1" applyFill="1" applyBorder="1" applyAlignment="1">
      <alignment horizontal="left" vertical="top" wrapText="1"/>
    </xf>
    <xf numFmtId="49" fontId="11" fillId="2" borderId="37" xfId="0" applyNumberFormat="1" applyFont="1" applyFill="1" applyBorder="1" applyAlignment="1">
      <alignment horizontal="left" vertical="top" wrapText="1"/>
    </xf>
    <xf numFmtId="49" fontId="13" fillId="2" borderId="0" xfId="0" applyNumberFormat="1" applyFont="1" applyFill="1" applyAlignment="1">
      <alignment horizontal="left" vertical="top" wrapText="1"/>
    </xf>
    <xf numFmtId="49" fontId="13" fillId="2" borderId="0" xfId="0" applyNumberFormat="1" applyFont="1" applyFill="1" applyAlignment="1">
      <alignment horizontal="left" vertical="top"/>
    </xf>
    <xf numFmtId="49" fontId="15" fillId="2" borderId="0" xfId="0" applyNumberFormat="1" applyFont="1" applyFill="1" applyAlignment="1">
      <alignment horizontal="left" vertical="top" wrapText="1"/>
    </xf>
    <xf numFmtId="49" fontId="11" fillId="2" borderId="0" xfId="0" applyNumberFormat="1" applyFont="1" applyFill="1" applyAlignment="1">
      <alignment horizontal="left" vertical="center"/>
    </xf>
    <xf numFmtId="49" fontId="9" fillId="2" borderId="34" xfId="0" applyNumberFormat="1" applyFont="1" applyFill="1" applyBorder="1" applyAlignment="1">
      <alignment horizontal="left"/>
    </xf>
    <xf numFmtId="49" fontId="11" fillId="2" borderId="0" xfId="0" applyNumberFormat="1" applyFont="1" applyFill="1" applyAlignment="1">
      <alignment horizontal="left"/>
    </xf>
    <xf numFmtId="49" fontId="9" fillId="2" borderId="34" xfId="0" applyNumberFormat="1" applyFont="1" applyFill="1" applyBorder="1" applyAlignment="1">
      <alignment horizontal="left" vertical="top"/>
    </xf>
    <xf numFmtId="49" fontId="9" fillId="2" borderId="32" xfId="0" applyNumberFormat="1" applyFont="1" applyFill="1" applyBorder="1" applyAlignment="1">
      <alignment horizontal="center"/>
    </xf>
    <xf numFmtId="49" fontId="9" fillId="2" borderId="34" xfId="0" applyNumberFormat="1" applyFont="1" applyFill="1" applyBorder="1" applyAlignment="1">
      <alignment horizontal="center"/>
    </xf>
    <xf numFmtId="49" fontId="9" fillId="2" borderId="33" xfId="0" applyNumberFormat="1" applyFont="1" applyFill="1" applyBorder="1" applyAlignment="1">
      <alignment horizontal="center"/>
    </xf>
    <xf numFmtId="49" fontId="11" fillId="2" borderId="0" xfId="0" applyNumberFormat="1" applyFont="1" applyFill="1" applyAlignment="1">
      <alignment horizontal="left" wrapText="1"/>
    </xf>
    <xf numFmtId="49" fontId="9" fillId="2" borderId="0" xfId="0" applyNumberFormat="1" applyFont="1" applyFill="1" applyAlignment="1">
      <alignment horizontal="left" vertical="center" wrapText="1"/>
    </xf>
    <xf numFmtId="49" fontId="9" fillId="2" borderId="3"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xf>
    <xf numFmtId="49" fontId="9" fillId="2" borderId="34"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8" xfId="0" applyNumberFormat="1" applyFont="1" applyFill="1" applyBorder="1" applyAlignment="1">
      <alignment horizontal="center" vertical="center" wrapText="1"/>
    </xf>
    <xf numFmtId="49" fontId="9" fillId="2" borderId="32" xfId="0" applyNumberFormat="1" applyFont="1" applyFill="1" applyBorder="1" applyAlignment="1">
      <alignment horizontal="center" vertical="center" wrapText="1"/>
    </xf>
    <xf numFmtId="49" fontId="9" fillId="2" borderId="33"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0" fillId="0" borderId="25" xfId="0" applyNumberFormat="1" applyFont="1" applyFill="1" applyBorder="1" applyAlignment="1">
      <alignment horizontal="center"/>
    </xf>
    <xf numFmtId="49" fontId="9" fillId="2" borderId="3" xfId="0" applyNumberFormat="1" applyFont="1" applyFill="1" applyBorder="1" applyAlignment="1">
      <alignment horizontal="center" vertical="top"/>
    </xf>
    <xf numFmtId="49" fontId="9" fillId="2" borderId="3" xfId="0" applyNumberFormat="1" applyFont="1" applyFill="1" applyBorder="1" applyAlignment="1">
      <alignment horizontal="center" vertical="top" wrapText="1"/>
    </xf>
    <xf numFmtId="49" fontId="9" fillId="2" borderId="32" xfId="0" applyNumberFormat="1" applyFont="1" applyFill="1" applyBorder="1" applyAlignment="1">
      <alignment horizontal="center" vertical="top"/>
    </xf>
    <xf numFmtId="49" fontId="9" fillId="2" borderId="33" xfId="0" applyNumberFormat="1" applyFont="1" applyFill="1" applyBorder="1" applyAlignment="1">
      <alignment horizontal="center" vertical="top"/>
    </xf>
    <xf numFmtId="49" fontId="9" fillId="2" borderId="32" xfId="0" applyNumberFormat="1" applyFont="1" applyFill="1" applyBorder="1" applyAlignment="1">
      <alignment horizontal="center" vertical="top" wrapText="1"/>
    </xf>
    <xf numFmtId="49" fontId="9" fillId="2" borderId="33" xfId="0" applyNumberFormat="1" applyFont="1" applyFill="1" applyBorder="1" applyAlignment="1">
      <alignment horizontal="center" vertical="top" wrapText="1"/>
    </xf>
    <xf numFmtId="49" fontId="9" fillId="2" borderId="7" xfId="0" applyNumberFormat="1" applyFont="1" applyFill="1" applyBorder="1" applyAlignment="1">
      <alignment horizontal="center" wrapText="1"/>
    </xf>
    <xf numFmtId="0" fontId="0" fillId="0" borderId="2" xfId="0" applyNumberFormat="1" applyFont="1" applyFill="1" applyBorder="1" applyAlignment="1">
      <alignment horizontal="center" wrapText="1"/>
    </xf>
    <xf numFmtId="49" fontId="9" fillId="2" borderId="0" xfId="0" applyNumberFormat="1" applyFont="1" applyFill="1" applyAlignment="1">
      <alignment horizontal="center"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6" xfId="0" applyFont="1" applyFill="1" applyBorder="1" applyAlignment="1">
      <alignment horizontal="center" wrapText="1"/>
    </xf>
    <xf numFmtId="0" fontId="9" fillId="2" borderId="25" xfId="0" applyFont="1" applyFill="1" applyBorder="1" applyAlignment="1">
      <alignment horizontal="center" wrapText="1"/>
    </xf>
    <xf numFmtId="0" fontId="9" fillId="2" borderId="17" xfId="0" applyFont="1" applyFill="1" applyBorder="1" applyAlignment="1">
      <alignment horizontal="center" wrapText="1"/>
    </xf>
    <xf numFmtId="0" fontId="0" fillId="0" borderId="25" xfId="0" applyNumberFormat="1" applyFont="1" applyFill="1" applyBorder="1" applyAlignment="1">
      <alignment horizontal="center"/>
    </xf>
    <xf numFmtId="0" fontId="0" fillId="0" borderId="17" xfId="0" applyNumberFormat="1" applyFont="1" applyFill="1" applyBorder="1" applyAlignment="1">
      <alignment horizontal="center"/>
    </xf>
    <xf numFmtId="49" fontId="9" fillId="2" borderId="15"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0" borderId="18" xfId="0" applyNumberFormat="1" applyFont="1" applyFill="1" applyBorder="1" applyAlignment="1">
      <alignment horizontal="center"/>
    </xf>
    <xf numFmtId="49" fontId="9" fillId="0" borderId="7" xfId="0" applyNumberFormat="1" applyFont="1" applyFill="1" applyBorder="1" applyAlignment="1">
      <alignment horizontal="center"/>
    </xf>
    <xf numFmtId="49" fontId="9" fillId="0" borderId="32" xfId="0" applyNumberFormat="1" applyFont="1" applyFill="1" applyBorder="1" applyAlignment="1">
      <alignment horizontal="center"/>
    </xf>
    <xf numFmtId="49" fontId="9" fillId="0" borderId="15" xfId="0" applyNumberFormat="1" applyFont="1" applyFill="1" applyBorder="1" applyAlignment="1">
      <alignment horizontal="center"/>
    </xf>
    <xf numFmtId="49" fontId="9" fillId="0" borderId="6" xfId="0" applyNumberFormat="1" applyFont="1" applyFill="1" applyBorder="1" applyAlignment="1">
      <alignment horizontal="center"/>
    </xf>
    <xf numFmtId="49" fontId="11" fillId="0" borderId="21" xfId="0" applyNumberFormat="1" applyFont="1" applyFill="1" applyBorder="1" applyAlignment="1">
      <alignment horizontal="left" wrapText="1"/>
    </xf>
    <xf numFmtId="0" fontId="11" fillId="2" borderId="0" xfId="0" applyFont="1" applyFill="1" applyAlignment="1">
      <alignment horizontal="left" wrapText="1"/>
    </xf>
    <xf numFmtId="0" fontId="19" fillId="0" borderId="1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3" fillId="0" borderId="1" xfId="0" applyNumberFormat="1" applyFont="1" applyFill="1" applyBorder="1" applyAlignment="1"/>
    <xf numFmtId="0" fontId="19" fillId="0" borderId="1" xfId="0" applyNumberFormat="1" applyFont="1" applyFill="1" applyBorder="1" applyAlignment="1">
      <alignment horizontal="center"/>
    </xf>
    <xf numFmtId="182" fontId="19" fillId="0" borderId="8" xfId="15" applyNumberFormat="1" applyFont="1" applyFill="1" applyBorder="1" applyAlignment="1">
      <alignment horizontal="center" vertical="top"/>
    </xf>
    <xf numFmtId="0" fontId="10" fillId="0" borderId="9" xfId="0" applyNumberFormat="1" applyFont="1" applyFill="1" applyBorder="1" applyAlignment="1">
      <alignment vertical="top"/>
    </xf>
    <xf numFmtId="0" fontId="10" fillId="0" borderId="20" xfId="0" applyNumberFormat="1" applyFont="1" applyFill="1" applyBorder="1" applyAlignment="1">
      <alignment vertical="top"/>
    </xf>
    <xf numFmtId="0" fontId="10" fillId="0" borderId="0" xfId="15" applyFont="1" applyFill="1" applyAlignment="1">
      <alignment horizontal="left" vertical="top" wrapText="1"/>
    </xf>
    <xf numFmtId="0" fontId="19" fillId="0" borderId="1" xfId="29" applyFont="1" applyFill="1" applyBorder="1" applyAlignment="1">
      <alignment horizontal="center" vertical="top"/>
    </xf>
    <xf numFmtId="0" fontId="19" fillId="0" borderId="1" xfId="29" applyFont="1" applyFill="1" applyBorder="1" applyAlignment="1">
      <alignment horizontal="center" vertical="top" wrapText="1"/>
    </xf>
    <xf numFmtId="0" fontId="19" fillId="0" borderId="1" xfId="15" applyFont="1" applyFill="1" applyBorder="1" applyAlignment="1">
      <alignment horizontal="center" vertical="top" wrapText="1"/>
    </xf>
    <xf numFmtId="0" fontId="38" fillId="0" borderId="0" xfId="0" applyFont="1" applyFill="1" applyAlignment="1">
      <alignment horizontal="left" vertical="top" wrapText="1"/>
    </xf>
    <xf numFmtId="0" fontId="38" fillId="0" borderId="0" xfId="0" applyFont="1" applyFill="1" applyAlignment="1">
      <alignment horizontal="center" vertical="top" wrapText="1"/>
    </xf>
    <xf numFmtId="49" fontId="4" fillId="0" borderId="53"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54"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49" fontId="4" fillId="0" borderId="11"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9" xfId="0" applyNumberFormat="1" applyFont="1" applyFill="1" applyBorder="1" applyAlignment="1">
      <alignment horizontal="center"/>
    </xf>
    <xf numFmtId="0" fontId="11" fillId="2" borderId="16" xfId="0" applyFont="1" applyFill="1" applyBorder="1" applyAlignment="1">
      <alignment horizontal="left" wrapText="1"/>
    </xf>
    <xf numFmtId="0" fontId="11" fillId="2" borderId="0" xfId="0" applyFont="1" applyFill="1" applyBorder="1" applyAlignment="1">
      <alignment horizontal="left" wrapText="1"/>
    </xf>
    <xf numFmtId="49" fontId="9" fillId="2" borderId="1" xfId="0" applyNumberFormat="1" applyFont="1" applyFill="1" applyBorder="1" applyAlignment="1">
      <alignment horizontal="center" vertical="center"/>
    </xf>
    <xf numFmtId="0" fontId="6" fillId="0" borderId="0" xfId="0" applyNumberFormat="1" applyFont="1" applyFill="1" applyBorder="1" applyAlignment="1"/>
    <xf numFmtId="0" fontId="9" fillId="2" borderId="0" xfId="0" applyFont="1" applyFill="1" applyBorder="1" applyAlignment="1">
      <alignment horizontal="left" wrapText="1"/>
    </xf>
    <xf numFmtId="0" fontId="0" fillId="0" borderId="0" xfId="0" applyNumberFormat="1" applyFont="1" applyFill="1" applyBorder="1" applyAlignment="1">
      <alignment horizontal="left"/>
    </xf>
    <xf numFmtId="49" fontId="9" fillId="2" borderId="6" xfId="0" applyNumberFormat="1" applyFont="1" applyFill="1" applyBorder="1" applyAlignment="1">
      <alignment horizontal="left" vertical="center"/>
    </xf>
    <xf numFmtId="49" fontId="9" fillId="2" borderId="25"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0" fontId="45" fillId="0" borderId="0" xfId="0" applyNumberFormat="1" applyFont="1" applyFill="1" applyBorder="1" applyAlignment="1">
      <alignment horizontal="left" vertical="center" wrapText="1"/>
    </xf>
    <xf numFmtId="0" fontId="47" fillId="4" borderId="45" xfId="0" applyNumberFormat="1" applyFont="1" applyFill="1" applyBorder="1" applyAlignment="1">
      <alignment horizontal="center" vertical="center"/>
    </xf>
    <xf numFmtId="0" fontId="47" fillId="4" borderId="43" xfId="0" applyNumberFormat="1" applyFont="1" applyFill="1" applyBorder="1" applyAlignment="1">
      <alignment horizontal="center" vertical="center"/>
    </xf>
    <xf numFmtId="0" fontId="47" fillId="4" borderId="41" xfId="0" applyNumberFormat="1" applyFont="1" applyFill="1" applyBorder="1" applyAlignment="1">
      <alignment horizontal="center" vertical="center"/>
    </xf>
    <xf numFmtId="0" fontId="47" fillId="4" borderId="1" xfId="0" applyNumberFormat="1" applyFont="1" applyFill="1" applyBorder="1" applyAlignment="1">
      <alignment horizontal="center" vertical="center"/>
    </xf>
    <xf numFmtId="0" fontId="49" fillId="4" borderId="46" xfId="0" applyNumberFormat="1" applyFont="1" applyFill="1" applyBorder="1" applyAlignment="1">
      <alignment horizontal="center" vertical="center"/>
    </xf>
    <xf numFmtId="0" fontId="49" fillId="4" borderId="47" xfId="0" applyNumberFormat="1" applyFont="1" applyFill="1" applyBorder="1" applyAlignment="1">
      <alignment horizontal="center" vertical="center"/>
    </xf>
    <xf numFmtId="0" fontId="49" fillId="4" borderId="48" xfId="0" applyNumberFormat="1" applyFont="1" applyFill="1" applyBorder="1" applyAlignment="1">
      <alignment horizontal="center" vertical="center"/>
    </xf>
    <xf numFmtId="0" fontId="49" fillId="4" borderId="41" xfId="0" applyNumberFormat="1" applyFont="1" applyFill="1" applyBorder="1" applyAlignment="1">
      <alignment horizontal="center" vertical="center"/>
    </xf>
    <xf numFmtId="0" fontId="49" fillId="4" borderId="42" xfId="0" applyNumberFormat="1" applyFont="1" applyFill="1" applyBorder="1" applyAlignment="1">
      <alignment horizontal="center" vertical="center"/>
    </xf>
    <xf numFmtId="0" fontId="47" fillId="4" borderId="43" xfId="0" applyNumberFormat="1" applyFont="1" applyFill="1" applyBorder="1" applyAlignment="1">
      <alignment horizontal="left" vertical="center" wrapText="1"/>
    </xf>
    <xf numFmtId="0" fontId="47" fillId="4" borderId="44" xfId="0" applyNumberFormat="1" applyFont="1" applyFill="1" applyBorder="1" applyAlignment="1">
      <alignment horizontal="left" vertical="center" wrapText="1"/>
    </xf>
    <xf numFmtId="0" fontId="49" fillId="4" borderId="0" xfId="21" applyNumberFormat="1" applyFont="1" applyFill="1" applyBorder="1" applyAlignment="1">
      <alignment horizontal="left" vertical="top"/>
    </xf>
    <xf numFmtId="0" fontId="47" fillId="9" borderId="1" xfId="0" applyNumberFormat="1" applyFont="1" applyFill="1" applyBorder="1" applyAlignment="1">
      <alignment horizontal="center" vertical="top" wrapText="1"/>
    </xf>
    <xf numFmtId="0" fontId="47" fillId="9" borderId="1" xfId="0" applyNumberFormat="1" applyFont="1" applyFill="1" applyBorder="1" applyAlignment="1">
      <alignment horizontal="center" vertical="top"/>
    </xf>
    <xf numFmtId="0" fontId="18" fillId="7" borderId="1" xfId="23" applyFont="1" applyFill="1" applyBorder="1" applyAlignment="1">
      <alignment horizontal="center" vertical="center"/>
    </xf>
    <xf numFmtId="0" fontId="18" fillId="7" borderId="4" xfId="23" applyFont="1" applyFill="1" applyBorder="1" applyAlignment="1">
      <alignment horizontal="center" vertical="center" wrapText="1"/>
    </xf>
    <xf numFmtId="0" fontId="18" fillId="7" borderId="13" xfId="23" applyFont="1" applyFill="1" applyBorder="1" applyAlignment="1">
      <alignment horizontal="center" vertical="center" wrapText="1"/>
    </xf>
    <xf numFmtId="0" fontId="42" fillId="4" borderId="8" xfId="21" applyNumberFormat="1" applyFont="1" applyFill="1" applyBorder="1" applyAlignment="1">
      <alignment horizontal="center" vertical="center"/>
    </xf>
    <xf numFmtId="0" fontId="42" fillId="4" borderId="9" xfId="21" applyNumberFormat="1" applyFont="1" applyFill="1" applyBorder="1" applyAlignment="1">
      <alignment horizontal="center" vertical="center"/>
    </xf>
    <xf numFmtId="0" fontId="42" fillId="4" borderId="20" xfId="21" applyNumberFormat="1" applyFont="1" applyFill="1" applyBorder="1" applyAlignment="1">
      <alignment horizontal="center" vertical="center"/>
    </xf>
    <xf numFmtId="0" fontId="47" fillId="7" borderId="4" xfId="0" applyNumberFormat="1" applyFont="1" applyFill="1" applyBorder="1" applyAlignment="1">
      <alignment horizontal="center" vertical="center" wrapText="1"/>
    </xf>
    <xf numFmtId="0" fontId="47" fillId="7" borderId="13" xfId="0" applyNumberFormat="1" applyFont="1" applyFill="1" applyBorder="1" applyAlignment="1">
      <alignment horizontal="center" vertical="center" wrapText="1"/>
    </xf>
    <xf numFmtId="0" fontId="47" fillId="7" borderId="10" xfId="0" applyNumberFormat="1" applyFont="1" applyFill="1" applyBorder="1" applyAlignment="1">
      <alignment horizontal="center" vertical="center" wrapText="1"/>
    </xf>
    <xf numFmtId="0" fontId="47" fillId="7" borderId="21" xfId="0" applyNumberFormat="1" applyFont="1" applyFill="1" applyBorder="1" applyAlignment="1">
      <alignment horizontal="center" vertical="center" wrapText="1"/>
    </xf>
    <xf numFmtId="0" fontId="47" fillId="7" borderId="49" xfId="0" applyNumberFormat="1" applyFont="1" applyFill="1" applyBorder="1" applyAlignment="1">
      <alignment horizontal="center" vertical="center" wrapText="1"/>
    </xf>
    <xf numFmtId="0" fontId="47" fillId="7" borderId="1" xfId="0" applyNumberFormat="1" applyFont="1" applyFill="1" applyBorder="1" applyAlignment="1">
      <alignment horizontal="center" vertical="center" wrapText="1"/>
    </xf>
    <xf numFmtId="0" fontId="50" fillId="4" borderId="0" xfId="21" applyNumberFormat="1" applyFont="1" applyFill="1" applyBorder="1" applyAlignment="1">
      <alignment horizontal="left" vertical="center"/>
    </xf>
    <xf numFmtId="0" fontId="47" fillId="0" borderId="8" xfId="0" applyNumberFormat="1" applyFont="1" applyBorder="1" applyAlignment="1">
      <alignment horizontal="center"/>
    </xf>
    <xf numFmtId="0" fontId="47" fillId="0" borderId="9" xfId="0" applyNumberFormat="1" applyFont="1" applyBorder="1" applyAlignment="1">
      <alignment horizontal="center"/>
    </xf>
    <xf numFmtId="0" fontId="47" fillId="0" borderId="20" xfId="0" applyNumberFormat="1" applyFont="1" applyBorder="1" applyAlignment="1">
      <alignment horizontal="center"/>
    </xf>
    <xf numFmtId="0" fontId="18" fillId="7" borderId="1" xfId="23"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47" fillId="7" borderId="8" xfId="0" applyNumberFormat="1" applyFont="1" applyFill="1" applyBorder="1" applyAlignment="1">
      <alignment horizontal="center" vertical="center" wrapText="1"/>
    </xf>
    <xf numFmtId="0" fontId="47" fillId="7" borderId="20" xfId="0" applyNumberFormat="1" applyFont="1" applyFill="1" applyBorder="1" applyAlignment="1">
      <alignment horizontal="center" vertical="center" wrapText="1"/>
    </xf>
    <xf numFmtId="0" fontId="47" fillId="7" borderId="9" xfId="0" applyNumberFormat="1" applyFont="1" applyFill="1" applyBorder="1" applyAlignment="1">
      <alignment horizontal="center" vertical="center" wrapText="1"/>
    </xf>
    <xf numFmtId="0" fontId="39" fillId="0" borderId="8" xfId="0" applyNumberFormat="1" applyFont="1" applyFill="1" applyBorder="1" applyAlignment="1">
      <alignment horizontal="center"/>
    </xf>
    <xf numFmtId="0" fontId="39" fillId="0" borderId="9" xfId="0" applyNumberFormat="1" applyFont="1" applyFill="1" applyBorder="1" applyAlignment="1">
      <alignment horizontal="center"/>
    </xf>
    <xf numFmtId="0" fontId="18" fillId="7" borderId="8" xfId="23" applyFont="1" applyFill="1" applyBorder="1" applyAlignment="1">
      <alignment horizontal="center" vertical="center" wrapText="1"/>
    </xf>
    <xf numFmtId="0" fontId="18" fillId="7" borderId="9" xfId="23" applyFont="1" applyFill="1" applyBorder="1" applyAlignment="1">
      <alignment horizontal="center" vertical="center" wrapText="1"/>
    </xf>
    <xf numFmtId="0" fontId="18" fillId="7" borderId="20" xfId="23" applyFont="1" applyFill="1" applyBorder="1" applyAlignment="1">
      <alignment horizontal="center" vertical="center" wrapText="1"/>
    </xf>
    <xf numFmtId="0" fontId="49" fillId="0" borderId="19" xfId="21" applyNumberFormat="1" applyFont="1" applyFill="1" applyBorder="1" applyAlignment="1">
      <alignment horizontal="left" vertical="center"/>
    </xf>
    <xf numFmtId="0" fontId="49" fillId="0" borderId="0" xfId="21" applyNumberFormat="1" applyFont="1" applyFill="1" applyBorder="1" applyAlignment="1">
      <alignment horizontal="left" vertical="center"/>
    </xf>
    <xf numFmtId="0" fontId="18" fillId="7" borderId="12" xfId="23" applyFont="1" applyFill="1" applyBorder="1" applyAlignment="1">
      <alignment horizontal="center" vertical="center" wrapText="1"/>
    </xf>
    <xf numFmtId="0" fontId="39" fillId="0" borderId="20" xfId="0" applyNumberFormat="1" applyFont="1" applyFill="1" applyBorder="1" applyAlignment="1">
      <alignment horizontal="center"/>
    </xf>
    <xf numFmtId="0" fontId="49" fillId="0" borderId="1" xfId="21" applyNumberFormat="1" applyFont="1" applyFill="1" applyBorder="1" applyAlignment="1">
      <alignment horizontal="center" vertical="center"/>
    </xf>
    <xf numFmtId="0" fontId="43" fillId="0" borderId="1" xfId="0" applyNumberFormat="1" applyFont="1" applyBorder="1" applyAlignment="1">
      <alignment horizontal="center"/>
    </xf>
    <xf numFmtId="0" fontId="47" fillId="7" borderId="14" xfId="0" applyNumberFormat="1" applyFont="1" applyFill="1" applyBorder="1" applyAlignment="1">
      <alignment horizontal="center" vertical="center" wrapText="1"/>
    </xf>
    <xf numFmtId="0" fontId="49" fillId="4" borderId="1" xfId="21" applyNumberFormat="1" applyFont="1" applyFill="1" applyBorder="1" applyAlignment="1">
      <alignment horizontal="left" vertical="center"/>
    </xf>
    <xf numFmtId="0" fontId="42" fillId="4" borderId="9" xfId="0" applyNumberFormat="1" applyFont="1" applyFill="1" applyBorder="1" applyAlignment="1">
      <alignment horizontal="center" vertical="center"/>
    </xf>
    <xf numFmtId="0" fontId="72" fillId="0" borderId="8" xfId="0" applyNumberFormat="1" applyFont="1" applyBorder="1" applyAlignment="1">
      <alignment horizontal="center"/>
    </xf>
    <xf numFmtId="0" fontId="72" fillId="0" borderId="9" xfId="0" applyNumberFormat="1" applyFont="1" applyBorder="1" applyAlignment="1">
      <alignment horizontal="center"/>
    </xf>
    <xf numFmtId="0" fontId="72" fillId="0" borderId="20" xfId="0" applyNumberFormat="1" applyFont="1" applyBorder="1" applyAlignment="1">
      <alignment horizontal="center"/>
    </xf>
    <xf numFmtId="0" fontId="25" fillId="7" borderId="1" xfId="23"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25" fillId="7" borderId="1" xfId="23" applyFont="1" applyFill="1" applyBorder="1" applyAlignment="1">
      <alignment horizontal="center" vertical="center"/>
    </xf>
    <xf numFmtId="0" fontId="25" fillId="7" borderId="4" xfId="23" applyFont="1" applyFill="1" applyBorder="1" applyAlignment="1">
      <alignment horizontal="center" vertical="center" wrapText="1"/>
    </xf>
    <xf numFmtId="0" fontId="25" fillId="7" borderId="13" xfId="23" applyFont="1" applyFill="1" applyBorder="1" applyAlignment="1">
      <alignment horizontal="center" vertical="center" wrapText="1"/>
    </xf>
    <xf numFmtId="0" fontId="43" fillId="7" borderId="10" xfId="0" applyNumberFormat="1" applyFont="1" applyFill="1" applyBorder="1" applyAlignment="1">
      <alignment horizontal="center" vertical="center" wrapText="1"/>
    </xf>
    <xf numFmtId="0" fontId="43" fillId="7" borderId="14" xfId="0" applyNumberFormat="1" applyFont="1" applyFill="1" applyBorder="1" applyAlignment="1">
      <alignment horizontal="center" vertical="center" wrapText="1"/>
    </xf>
    <xf numFmtId="0" fontId="43" fillId="7" borderId="4" xfId="0" applyNumberFormat="1" applyFont="1" applyFill="1" applyBorder="1" applyAlignment="1">
      <alignment horizontal="center" vertical="center" wrapText="1"/>
    </xf>
    <xf numFmtId="0" fontId="43" fillId="7" borderId="13" xfId="0" applyNumberFormat="1" applyFont="1" applyFill="1" applyBorder="1" applyAlignment="1">
      <alignment horizontal="center" vertical="center" wrapText="1"/>
    </xf>
    <xf numFmtId="0" fontId="65" fillId="4" borderId="9" xfId="0" applyNumberFormat="1" applyFont="1" applyFill="1" applyBorder="1" applyAlignment="1">
      <alignment horizontal="center" vertical="center"/>
    </xf>
    <xf numFmtId="0" fontId="43" fillId="7" borderId="1" xfId="0" applyNumberFormat="1" applyFont="1" applyFill="1" applyBorder="1" applyAlignment="1">
      <alignment horizontal="center" vertical="center" wrapText="1"/>
    </xf>
    <xf numFmtId="0" fontId="43" fillId="7" borderId="8" xfId="0" applyNumberFormat="1" applyFont="1" applyFill="1" applyBorder="1" applyAlignment="1">
      <alignment horizontal="center" vertical="center" wrapText="1"/>
    </xf>
    <xf numFmtId="0" fontId="43" fillId="7" borderId="9" xfId="0" applyNumberFormat="1" applyFont="1" applyFill="1" applyBorder="1" applyAlignment="1">
      <alignment horizontal="center" vertical="center" wrapText="1"/>
    </xf>
    <xf numFmtId="0" fontId="43" fillId="7" borderId="20" xfId="0" applyNumberFormat="1" applyFont="1" applyFill="1" applyBorder="1" applyAlignment="1">
      <alignment horizontal="center" vertical="center" wrapText="1"/>
    </xf>
    <xf numFmtId="0" fontId="43" fillId="0" borderId="8" xfId="0" applyFont="1" applyFill="1" applyBorder="1" applyAlignment="1">
      <alignment horizontal="left" vertical="top"/>
    </xf>
    <xf numFmtId="0" fontId="43" fillId="0" borderId="9" xfId="0" applyFont="1" applyFill="1" applyBorder="1" applyAlignment="1">
      <alignment horizontal="left" vertical="top"/>
    </xf>
    <xf numFmtId="0" fontId="43" fillId="0" borderId="20" xfId="0" applyFont="1" applyFill="1" applyBorder="1" applyAlignment="1">
      <alignment horizontal="left" vertical="top"/>
    </xf>
    <xf numFmtId="0" fontId="68" fillId="0" borderId="8" xfId="0" applyFont="1" applyFill="1" applyBorder="1" applyAlignment="1">
      <alignment horizontal="center"/>
    </xf>
    <xf numFmtId="0" fontId="68" fillId="0" borderId="9" xfId="0" applyFont="1" applyFill="1" applyBorder="1" applyAlignment="1">
      <alignment horizontal="center"/>
    </xf>
    <xf numFmtId="0" fontId="68" fillId="0" borderId="20" xfId="0" applyFont="1" applyFill="1" applyBorder="1" applyAlignment="1">
      <alignment horizontal="center"/>
    </xf>
    <xf numFmtId="0" fontId="10" fillId="0" borderId="0" xfId="0" applyFont="1" applyFill="1" applyAlignment="1">
      <alignment horizontal="left" vertical="top" wrapText="1"/>
    </xf>
    <xf numFmtId="0" fontId="39" fillId="0" borderId="0" xfId="0" applyFont="1" applyFill="1" applyAlignment="1">
      <alignment horizontal="left" vertical="top" wrapText="1"/>
    </xf>
    <xf numFmtId="0" fontId="37" fillId="4" borderId="1" xfId="0" applyFont="1" applyFill="1" applyBorder="1" applyAlignment="1">
      <alignment horizontal="center"/>
    </xf>
    <xf numFmtId="0" fontId="37" fillId="0" borderId="1" xfId="0" applyFont="1" applyFill="1" applyBorder="1" applyAlignment="1">
      <alignment horizontal="center"/>
    </xf>
    <xf numFmtId="0" fontId="45" fillId="0" borderId="0" xfId="0" applyFont="1" applyFill="1" applyBorder="1" applyAlignment="1">
      <alignment horizontal="left"/>
    </xf>
    <xf numFmtId="0" fontId="18" fillId="0" borderId="1" xfId="0" applyFont="1" applyFill="1" applyBorder="1" applyAlignment="1">
      <alignment horizontal="center" vertical="center" wrapText="1"/>
    </xf>
    <xf numFmtId="184" fontId="18" fillId="0" borderId="1" xfId="0" applyNumberFormat="1" applyFont="1" applyFill="1" applyBorder="1" applyAlignment="1">
      <alignment horizontal="center" vertical="center" wrapText="1"/>
    </xf>
    <xf numFmtId="184" fontId="18" fillId="7" borderId="1" xfId="0" applyNumberFormat="1" applyFont="1" applyFill="1" applyBorder="1" applyAlignment="1">
      <alignment horizontal="center" vertical="center" wrapText="1"/>
    </xf>
    <xf numFmtId="184" fontId="18" fillId="0" borderId="4" xfId="0" applyNumberFormat="1" applyFont="1" applyFill="1" applyBorder="1" applyAlignment="1">
      <alignment horizontal="center" vertical="center" wrapText="1"/>
    </xf>
    <xf numFmtId="184" fontId="18" fillId="0" borderId="12" xfId="0" applyNumberFormat="1" applyFont="1" applyFill="1" applyBorder="1" applyAlignment="1">
      <alignment horizontal="center" vertical="center" wrapText="1"/>
    </xf>
    <xf numFmtId="184" fontId="18" fillId="0" borderId="13" xfId="0" applyNumberFormat="1" applyFont="1" applyFill="1" applyBorder="1" applyAlignment="1">
      <alignment horizontal="center" vertical="center" wrapText="1"/>
    </xf>
    <xf numFmtId="0" fontId="50" fillId="7" borderId="14" xfId="0" applyFont="1" applyFill="1" applyBorder="1" applyAlignment="1">
      <alignment horizontal="center" vertical="center" wrapText="1"/>
    </xf>
    <xf numFmtId="0" fontId="50" fillId="7" borderId="50" xfId="0" applyFont="1" applyFill="1" applyBorder="1" applyAlignment="1">
      <alignment horizontal="center" vertical="center" wrapText="1"/>
    </xf>
    <xf numFmtId="0" fontId="18" fillId="7" borderId="14" xfId="5" applyNumberFormat="1" applyFont="1" applyFill="1" applyBorder="1" applyAlignment="1">
      <alignment horizontal="center" vertical="top" wrapText="1"/>
    </xf>
    <xf numFmtId="0" fontId="18" fillId="7" borderId="50" xfId="5" applyNumberFormat="1" applyFont="1" applyFill="1" applyBorder="1" applyAlignment="1">
      <alignment horizontal="center" vertical="top" wrapText="1"/>
    </xf>
    <xf numFmtId="17" fontId="18" fillId="7" borderId="14" xfId="11" applyNumberFormat="1" applyFont="1" applyFill="1" applyBorder="1" applyAlignment="1">
      <alignment horizontal="center" vertical="top" wrapText="1"/>
    </xf>
    <xf numFmtId="17" fontId="18" fillId="7" borderId="50" xfId="11" applyNumberFormat="1" applyFont="1" applyFill="1" applyBorder="1" applyAlignment="1">
      <alignment horizontal="center" vertical="top" wrapText="1"/>
    </xf>
    <xf numFmtId="0" fontId="18" fillId="0" borderId="1" xfId="0" applyFont="1" applyFill="1" applyBorder="1" applyAlignment="1">
      <alignment horizontal="center" vertical="top" wrapText="1"/>
    </xf>
    <xf numFmtId="188" fontId="39" fillId="0" borderId="0" xfId="21" applyFont="1" applyFill="1" applyBorder="1" applyAlignment="1">
      <alignment horizontal="left"/>
    </xf>
    <xf numFmtId="17" fontId="18" fillId="7" borderId="1" xfId="11" applyNumberFormat="1" applyFont="1" applyFill="1" applyBorder="1" applyAlignment="1">
      <alignment horizontal="center" vertical="top" wrapText="1"/>
    </xf>
    <xf numFmtId="0" fontId="18" fillId="0" borderId="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184" fontId="14" fillId="0" borderId="4" xfId="0" applyNumberFormat="1" applyFont="1" applyFill="1" applyBorder="1" applyAlignment="1">
      <alignment horizontal="center" vertical="center" wrapText="1"/>
    </xf>
    <xf numFmtId="184" fontId="14" fillId="0" borderId="12"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4" xfId="0" applyNumberFormat="1" applyFont="1" applyFill="1" applyBorder="1" applyAlignment="1">
      <alignment horizontal="center" vertical="top" wrapText="1"/>
    </xf>
    <xf numFmtId="184" fontId="14" fillId="0" borderId="13" xfId="0" applyNumberFormat="1" applyFont="1" applyFill="1" applyBorder="1" applyAlignment="1">
      <alignment horizontal="center" vertical="top" wrapText="1"/>
    </xf>
    <xf numFmtId="3" fontId="70" fillId="7" borderId="8" xfId="5" applyNumberFormat="1" applyFont="1" applyFill="1" applyBorder="1" applyAlignment="1">
      <alignment horizontal="center" vertical="top"/>
    </xf>
    <xf numFmtId="3" fontId="70" fillId="7" borderId="20" xfId="5" applyNumberFormat="1" applyFont="1" applyFill="1" applyBorder="1" applyAlignment="1">
      <alignment horizontal="center" vertical="top"/>
    </xf>
    <xf numFmtId="0" fontId="45" fillId="4" borderId="0" xfId="0" applyNumberFormat="1" applyFont="1" applyFill="1" applyAlignment="1">
      <alignment horizontal="left" vertical="top" wrapText="1"/>
    </xf>
    <xf numFmtId="17" fontId="18" fillId="7" borderId="1" xfId="5" applyNumberFormat="1" applyFont="1" applyFill="1" applyBorder="1" applyAlignment="1">
      <alignment horizontal="center" vertical="top" wrapText="1"/>
    </xf>
    <xf numFmtId="0" fontId="50" fillId="4" borderId="4" xfId="0" applyFont="1" applyFill="1" applyBorder="1" applyAlignment="1">
      <alignment horizontal="left" vertical="center"/>
    </xf>
    <xf numFmtId="0" fontId="50" fillId="4" borderId="12" xfId="0" applyFont="1" applyFill="1" applyBorder="1" applyAlignment="1">
      <alignment horizontal="left" vertical="center"/>
    </xf>
    <xf numFmtId="0" fontId="50" fillId="4" borderId="13" xfId="0" applyFont="1" applyFill="1" applyBorder="1" applyAlignment="1">
      <alignment horizontal="left" vertical="center"/>
    </xf>
    <xf numFmtId="0" fontId="47" fillId="7" borderId="4" xfId="0" applyNumberFormat="1" applyFont="1" applyFill="1" applyBorder="1" applyAlignment="1">
      <alignment horizontal="center" vertical="center"/>
    </xf>
    <xf numFmtId="0" fontId="47" fillId="7" borderId="13" xfId="0" applyNumberFormat="1" applyFont="1" applyFill="1" applyBorder="1" applyAlignment="1">
      <alignment horizontal="center" vertical="center"/>
    </xf>
    <xf numFmtId="0" fontId="50" fillId="0" borderId="4"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43" fillId="0" borderId="8" xfId="16" applyFont="1" applyFill="1" applyBorder="1" applyAlignment="1">
      <alignment vertical="top"/>
    </xf>
    <xf numFmtId="0" fontId="0" fillId="0" borderId="9" xfId="0" applyNumberFormat="1" applyFont="1" applyFill="1" applyBorder="1" applyAlignment="1">
      <alignment vertical="top"/>
    </xf>
    <xf numFmtId="0" fontId="0" fillId="0" borderId="49" xfId="0" applyNumberFormat="1" applyFont="1" applyFill="1" applyBorder="1" applyAlignment="1">
      <alignment vertical="top"/>
    </xf>
    <xf numFmtId="0" fontId="43" fillId="0" borderId="8" xfId="16" applyFont="1" applyFill="1" applyBorder="1" applyAlignment="1">
      <alignment vertical="top" wrapText="1"/>
    </xf>
    <xf numFmtId="0" fontId="0" fillId="0" borderId="51" xfId="0" applyNumberFormat="1" applyFont="1" applyFill="1" applyBorder="1" applyAlignment="1">
      <alignment vertical="top"/>
    </xf>
    <xf numFmtId="0" fontId="0" fillId="0" borderId="9" xfId="0" applyNumberFormat="1" applyFont="1" applyFill="1" applyBorder="1" applyAlignment="1">
      <alignment vertical="top" wrapText="1"/>
    </xf>
    <xf numFmtId="0" fontId="0" fillId="0" borderId="50" xfId="0" applyNumberFormat="1" applyFont="1" applyFill="1" applyBorder="1" applyAlignment="1">
      <alignment vertical="top" wrapText="1"/>
    </xf>
    <xf numFmtId="0" fontId="0" fillId="0" borderId="20" xfId="0" applyNumberFormat="1" applyFont="1" applyFill="1" applyBorder="1" applyAlignment="1">
      <alignment vertical="top" wrapText="1"/>
    </xf>
    <xf numFmtId="0" fontId="0" fillId="0" borderId="49" xfId="0" applyNumberFormat="1" applyFont="1" applyFill="1" applyBorder="1" applyAlignment="1">
      <alignment vertical="top" wrapText="1"/>
    </xf>
  </cellXfs>
  <cellStyles count="39">
    <cellStyle name="Comma" xfId="1" builtinId="3"/>
    <cellStyle name="Comma 12" xfId="2"/>
    <cellStyle name="Comma 16" xfId="3"/>
    <cellStyle name="Comma 2" xfId="4"/>
    <cellStyle name="Comma 2 124" xfId="5"/>
    <cellStyle name="Comma 2 124 2" xfId="6"/>
    <cellStyle name="Comma 2 3" xfId="7"/>
    <cellStyle name="Comma 2 3 2" xfId="8"/>
    <cellStyle name="Comma 2 4" xfId="9"/>
    <cellStyle name="Comma 3" xfId="10"/>
    <cellStyle name="Comma 3 101" xfId="11"/>
    <cellStyle name="Comma 3 2" xfId="12"/>
    <cellStyle name="Indian Comma" xfId="13"/>
    <cellStyle name="Indian Comma 10" xfId="14"/>
    <cellStyle name="Normal" xfId="0" builtinId="0"/>
    <cellStyle name="Normal 12 3" xfId="15"/>
    <cellStyle name="Normal 13" xfId="38"/>
    <cellStyle name="Normal 17" xfId="16"/>
    <cellStyle name="Normal 2" xfId="17"/>
    <cellStyle name="Normal 2 2" xfId="18"/>
    <cellStyle name="Normal 2 2 2 2 2 2 2" xfId="19"/>
    <cellStyle name="Normal 23" xfId="20"/>
    <cellStyle name="Normal 3" xfId="21"/>
    <cellStyle name="Normal 3 144" xfId="22"/>
    <cellStyle name="Normal 3 144 2" xfId="23"/>
    <cellStyle name="Normal 3 2" xfId="24"/>
    <cellStyle name="Normal 5" xfId="25"/>
    <cellStyle name="Normal 5 2" xfId="26"/>
    <cellStyle name="Normal 6" xfId="27"/>
    <cellStyle name="Normal 6 2" xfId="28"/>
    <cellStyle name="Normal 7" xfId="29"/>
    <cellStyle name="Normal 8" xfId="30"/>
    <cellStyle name="Normal 8 2" xfId="31"/>
    <cellStyle name="Normal_January 2010" xfId="32"/>
    <cellStyle name="Normal_tables-oct" xfId="33"/>
    <cellStyle name="Normal_tables-oct 2" xfId="34"/>
    <cellStyle name="Normal_tables-oct 3" xfId="35"/>
    <cellStyle name="Percent" xfId="36" builtinId="5"/>
    <cellStyle name="Percent 2"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8"/>
  <sheetViews>
    <sheetView zoomScaleNormal="100" workbookViewId="0">
      <selection activeCell="A72" sqref="A72"/>
    </sheetView>
  </sheetViews>
  <sheetFormatPr defaultRowHeight="15.75"/>
  <cols>
    <col min="1" max="1" width="109.85546875" style="180" customWidth="1"/>
    <col min="2" max="2" width="4.5703125" bestFit="1" customWidth="1"/>
  </cols>
  <sheetData>
    <row r="1" spans="1:1" ht="15.75" customHeight="1">
      <c r="A1" s="178" t="s">
        <v>884</v>
      </c>
    </row>
    <row r="2" spans="1:1" s="1" customFormat="1" ht="18.75" customHeight="1">
      <c r="A2" s="520" t="s">
        <v>915</v>
      </c>
    </row>
    <row r="3" spans="1:1" s="1" customFormat="1" ht="18" customHeight="1">
      <c r="A3" s="521" t="s">
        <v>0</v>
      </c>
    </row>
    <row r="4" spans="1:1" s="1" customFormat="1" ht="18" customHeight="1">
      <c r="A4" s="521" t="s">
        <v>1196</v>
      </c>
    </row>
    <row r="5" spans="1:1" s="1" customFormat="1" ht="18" customHeight="1">
      <c r="A5" s="521" t="s">
        <v>1199</v>
      </c>
    </row>
    <row r="6" spans="1:1" s="1" customFormat="1" ht="18" customHeight="1">
      <c r="A6" s="521" t="s">
        <v>885</v>
      </c>
    </row>
    <row r="7" spans="1:1" s="1" customFormat="1" ht="18" customHeight="1">
      <c r="A7" s="521" t="s">
        <v>948</v>
      </c>
    </row>
    <row r="8" spans="1:1" s="1" customFormat="1" ht="18" customHeight="1">
      <c r="A8" s="521" t="s">
        <v>1058</v>
      </c>
    </row>
    <row r="9" spans="1:1" s="1" customFormat="1" ht="18" customHeight="1">
      <c r="A9" s="521" t="s">
        <v>2</v>
      </c>
    </row>
    <row r="10" spans="1:1" s="1" customFormat="1" ht="18" customHeight="1">
      <c r="A10" s="521" t="s">
        <v>886</v>
      </c>
    </row>
    <row r="11" spans="1:1" s="1" customFormat="1" ht="18" customHeight="1">
      <c r="A11" s="521" t="s">
        <v>887</v>
      </c>
    </row>
    <row r="12" spans="1:1" s="1" customFormat="1" ht="18" customHeight="1">
      <c r="A12" s="521" t="s">
        <v>888</v>
      </c>
    </row>
    <row r="13" spans="1:1" s="1" customFormat="1" ht="18" customHeight="1">
      <c r="A13" s="521" t="s">
        <v>3</v>
      </c>
    </row>
    <row r="14" spans="1:1" s="1" customFormat="1" ht="18" customHeight="1">
      <c r="A14" s="521" t="s">
        <v>4</v>
      </c>
    </row>
    <row r="15" spans="1:1" s="1" customFormat="1" ht="18" customHeight="1">
      <c r="A15" s="521" t="s">
        <v>5</v>
      </c>
    </row>
    <row r="16" spans="1:1" s="1" customFormat="1" ht="18" customHeight="1">
      <c r="A16" s="521" t="s">
        <v>6</v>
      </c>
    </row>
    <row r="17" spans="1:1" s="1" customFormat="1" ht="18" customHeight="1">
      <c r="A17" s="521" t="s">
        <v>889</v>
      </c>
    </row>
    <row r="18" spans="1:1" s="1" customFormat="1" ht="18" customHeight="1">
      <c r="A18" s="521" t="s">
        <v>890</v>
      </c>
    </row>
    <row r="19" spans="1:1" s="1" customFormat="1" ht="18" customHeight="1">
      <c r="A19" s="521" t="s">
        <v>891</v>
      </c>
    </row>
    <row r="20" spans="1:1" s="1" customFormat="1" ht="18" customHeight="1">
      <c r="A20" s="521" t="s">
        <v>7</v>
      </c>
    </row>
    <row r="21" spans="1:1" s="1" customFormat="1" ht="18" customHeight="1">
      <c r="A21" s="521" t="s">
        <v>8</v>
      </c>
    </row>
    <row r="22" spans="1:1" s="1" customFormat="1" ht="18" customHeight="1">
      <c r="A22" s="521" t="s">
        <v>9</v>
      </c>
    </row>
    <row r="23" spans="1:1" s="1" customFormat="1" ht="18" customHeight="1">
      <c r="A23" s="521" t="s">
        <v>10</v>
      </c>
    </row>
    <row r="24" spans="1:1" s="1" customFormat="1" ht="18" customHeight="1">
      <c r="A24" s="521" t="s">
        <v>11</v>
      </c>
    </row>
    <row r="25" spans="1:1" s="1" customFormat="1" ht="18" customHeight="1">
      <c r="A25" s="521" t="s">
        <v>12</v>
      </c>
    </row>
    <row r="26" spans="1:1" s="1" customFormat="1" ht="18" customHeight="1">
      <c r="A26" s="521" t="s">
        <v>13</v>
      </c>
    </row>
    <row r="27" spans="1:1" s="1" customFormat="1" ht="18" customHeight="1">
      <c r="A27" s="521" t="s">
        <v>1197</v>
      </c>
    </row>
    <row r="28" spans="1:1" s="1" customFormat="1" ht="18" customHeight="1">
      <c r="A28" s="521" t="s">
        <v>1200</v>
      </c>
    </row>
    <row r="29" spans="1:1" s="1" customFormat="1" ht="18" customHeight="1">
      <c r="A29" s="521" t="s">
        <v>1198</v>
      </c>
    </row>
    <row r="30" spans="1:1" s="1" customFormat="1" ht="18" customHeight="1">
      <c r="A30" s="521" t="s">
        <v>14</v>
      </c>
    </row>
    <row r="31" spans="1:1" s="1" customFormat="1" ht="18" customHeight="1">
      <c r="A31" s="521" t="s">
        <v>15</v>
      </c>
    </row>
    <row r="32" spans="1:1" s="1" customFormat="1" ht="18" customHeight="1">
      <c r="A32" s="521" t="s">
        <v>892</v>
      </c>
    </row>
    <row r="33" spans="1:1" s="1" customFormat="1" ht="18" customHeight="1">
      <c r="A33" s="521" t="s">
        <v>893</v>
      </c>
    </row>
    <row r="34" spans="1:1" s="1" customFormat="1" ht="18" customHeight="1">
      <c r="A34" s="521" t="s">
        <v>18</v>
      </c>
    </row>
    <row r="35" spans="1:1" s="1" customFormat="1" ht="18" customHeight="1">
      <c r="A35" s="521" t="s">
        <v>19</v>
      </c>
    </row>
    <row r="36" spans="1:1" s="1" customFormat="1" ht="18" customHeight="1">
      <c r="A36" s="521" t="s">
        <v>20</v>
      </c>
    </row>
    <row r="37" spans="1:1" s="1" customFormat="1" ht="18" customHeight="1">
      <c r="A37" s="521" t="s">
        <v>21</v>
      </c>
    </row>
    <row r="38" spans="1:1" s="1" customFormat="1" ht="18" customHeight="1">
      <c r="A38" s="521" t="s">
        <v>380</v>
      </c>
    </row>
    <row r="39" spans="1:1" s="1" customFormat="1" ht="18" customHeight="1">
      <c r="A39" s="521" t="s">
        <v>894</v>
      </c>
    </row>
    <row r="40" spans="1:1" s="1" customFormat="1" ht="18" customHeight="1">
      <c r="A40" s="521" t="s">
        <v>22</v>
      </c>
    </row>
    <row r="41" spans="1:1" s="1" customFormat="1" ht="18" customHeight="1">
      <c r="A41" s="521" t="s">
        <v>23</v>
      </c>
    </row>
    <row r="42" spans="1:1" s="1" customFormat="1" ht="18" customHeight="1">
      <c r="A42" s="521" t="s">
        <v>24</v>
      </c>
    </row>
    <row r="43" spans="1:1" s="1" customFormat="1" ht="18" customHeight="1">
      <c r="A43" s="521" t="s">
        <v>25</v>
      </c>
    </row>
    <row r="44" spans="1:1" s="1" customFormat="1" ht="18" customHeight="1">
      <c r="A44" s="521" t="s">
        <v>26</v>
      </c>
    </row>
    <row r="45" spans="1:1" s="1" customFormat="1" ht="18" customHeight="1">
      <c r="A45" s="521" t="s">
        <v>27</v>
      </c>
    </row>
    <row r="46" spans="1:1" s="1" customFormat="1" ht="18" customHeight="1">
      <c r="A46" s="521" t="s">
        <v>28</v>
      </c>
    </row>
    <row r="47" spans="1:1" s="1" customFormat="1" ht="18" customHeight="1">
      <c r="A47" s="521" t="s">
        <v>895</v>
      </c>
    </row>
    <row r="48" spans="1:1" s="1" customFormat="1" ht="18" customHeight="1">
      <c r="A48" s="521" t="s">
        <v>29</v>
      </c>
    </row>
    <row r="49" spans="1:1" s="1" customFormat="1" ht="18" customHeight="1">
      <c r="A49" s="521" t="s">
        <v>896</v>
      </c>
    </row>
    <row r="50" spans="1:1" s="1" customFormat="1" ht="18" customHeight="1">
      <c r="A50" s="521" t="s">
        <v>31</v>
      </c>
    </row>
    <row r="51" spans="1:1" s="1" customFormat="1" ht="18" customHeight="1">
      <c r="A51" s="521" t="s">
        <v>897</v>
      </c>
    </row>
    <row r="52" spans="1:1" s="1" customFormat="1" ht="18" customHeight="1">
      <c r="A52" s="521" t="s">
        <v>898</v>
      </c>
    </row>
    <row r="53" spans="1:1" s="1" customFormat="1" ht="18" customHeight="1">
      <c r="A53" s="521" t="s">
        <v>899</v>
      </c>
    </row>
    <row r="54" spans="1:1" s="1" customFormat="1" ht="18" customHeight="1">
      <c r="A54" s="521" t="s">
        <v>32</v>
      </c>
    </row>
    <row r="55" spans="1:1" s="1" customFormat="1" ht="18" customHeight="1">
      <c r="A55" s="521" t="s">
        <v>900</v>
      </c>
    </row>
    <row r="56" spans="1:1" s="1" customFormat="1" ht="18" customHeight="1">
      <c r="A56" s="521" t="s">
        <v>33</v>
      </c>
    </row>
    <row r="57" spans="1:1" s="1" customFormat="1" ht="18" customHeight="1">
      <c r="A57" s="521" t="s">
        <v>901</v>
      </c>
    </row>
    <row r="58" spans="1:1" s="1" customFormat="1" ht="18" customHeight="1">
      <c r="A58" s="521" t="s">
        <v>34</v>
      </c>
    </row>
    <row r="59" spans="1:1" s="1" customFormat="1" ht="18" customHeight="1">
      <c r="A59" s="521" t="s">
        <v>1059</v>
      </c>
    </row>
    <row r="60" spans="1:1" s="1" customFormat="1" ht="18" customHeight="1">
      <c r="A60" s="521" t="s">
        <v>1060</v>
      </c>
    </row>
    <row r="61" spans="1:1" s="1" customFormat="1" ht="18" customHeight="1">
      <c r="A61" s="521" t="s">
        <v>1061</v>
      </c>
    </row>
    <row r="62" spans="1:1" s="1" customFormat="1" ht="18" customHeight="1">
      <c r="A62" s="521" t="s">
        <v>1062</v>
      </c>
    </row>
    <row r="63" spans="1:1" s="1" customFormat="1" ht="18" customHeight="1">
      <c r="A63" s="521" t="s">
        <v>985</v>
      </c>
    </row>
    <row r="64" spans="1:1" s="1" customFormat="1" ht="18" customHeight="1">
      <c r="A64" s="521" t="s">
        <v>1063</v>
      </c>
    </row>
    <row r="65" spans="1:1" s="1" customFormat="1" ht="18" customHeight="1">
      <c r="A65" s="521" t="s">
        <v>987</v>
      </c>
    </row>
    <row r="66" spans="1:1" s="1" customFormat="1" ht="18" customHeight="1">
      <c r="A66" s="521" t="s">
        <v>1188</v>
      </c>
    </row>
    <row r="67" spans="1:1" s="1" customFormat="1" ht="18" customHeight="1">
      <c r="A67" s="521" t="s">
        <v>1064</v>
      </c>
    </row>
    <row r="68" spans="1:1" s="1" customFormat="1" ht="18" customHeight="1">
      <c r="A68" s="521" t="s">
        <v>1065</v>
      </c>
    </row>
    <row r="69" spans="1:1" s="1" customFormat="1" ht="18" customHeight="1">
      <c r="A69" s="521" t="s">
        <v>1066</v>
      </c>
    </row>
    <row r="70" spans="1:1" s="1" customFormat="1" ht="18" customHeight="1">
      <c r="A70" s="521" t="s">
        <v>1067</v>
      </c>
    </row>
    <row r="71" spans="1:1" s="1" customFormat="1" ht="18" customHeight="1">
      <c r="A71" s="521" t="s">
        <v>1068</v>
      </c>
    </row>
    <row r="72" spans="1:1" s="1" customFormat="1" ht="18" customHeight="1">
      <c r="A72" s="521" t="s">
        <v>1069</v>
      </c>
    </row>
    <row r="73" spans="1:1" s="1" customFormat="1" ht="18" customHeight="1">
      <c r="A73" s="521" t="s">
        <v>1070</v>
      </c>
    </row>
    <row r="74" spans="1:1" s="1" customFormat="1" ht="18" customHeight="1">
      <c r="A74" s="521" t="s">
        <v>1071</v>
      </c>
    </row>
    <row r="75" spans="1:1" s="1" customFormat="1" ht="18" customHeight="1">
      <c r="A75" s="521" t="s">
        <v>1072</v>
      </c>
    </row>
    <row r="76" spans="1:1" s="1" customFormat="1" ht="18" customHeight="1">
      <c r="A76" s="521" t="s">
        <v>1073</v>
      </c>
    </row>
    <row r="77" spans="1:1" s="1" customFormat="1" ht="18" customHeight="1">
      <c r="A77" s="521" t="s">
        <v>1074</v>
      </c>
    </row>
    <row r="78" spans="1:1" s="1" customFormat="1" ht="28.35" customHeight="1">
      <c r="A78" s="521" t="s">
        <v>1075</v>
      </c>
    </row>
  </sheetData>
  <printOptions horizontalCentered="1"/>
  <pageMargins left="0.78431372549019618" right="0.78431372549019618" top="0.98039215686274517" bottom="0.98039215686274517" header="0.50980392156862753" footer="0.50980392156862753"/>
  <pageSetup paperSize="9" scale="5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6"/>
  <sheetViews>
    <sheetView zoomScaleNormal="100" workbookViewId="0">
      <selection sqref="A1:XFD1048576"/>
    </sheetView>
  </sheetViews>
  <sheetFormatPr defaultColWidth="8.7109375" defaultRowHeight="15"/>
  <cols>
    <col min="1" max="1" width="14.5703125" style="17" bestFit="1" customWidth="1"/>
    <col min="2" max="2" width="12.140625" style="17" bestFit="1" customWidth="1"/>
    <col min="3" max="3" width="9.42578125" style="17" bestFit="1" customWidth="1"/>
    <col min="4" max="4" width="12.140625" style="17" bestFit="1" customWidth="1"/>
    <col min="5" max="5" width="9.5703125" style="17" bestFit="1" customWidth="1"/>
    <col min="6" max="6" width="12.140625" style="17" bestFit="1" customWidth="1"/>
    <col min="7" max="7" width="8.42578125" style="17" bestFit="1" customWidth="1"/>
    <col min="8" max="8" width="12.140625" style="17" bestFit="1" customWidth="1"/>
    <col min="9" max="9" width="8.85546875" style="17" bestFit="1" customWidth="1"/>
    <col min="10" max="10" width="12.140625" style="17" bestFit="1" customWidth="1"/>
    <col min="11" max="11" width="8.42578125" style="17" bestFit="1" customWidth="1"/>
    <col min="12" max="12" width="12.140625" style="17" bestFit="1" customWidth="1"/>
    <col min="13" max="13" width="8.42578125" style="17" bestFit="1" customWidth="1"/>
    <col min="14" max="14" width="12.140625" style="17" customWidth="1"/>
    <col min="15" max="15" width="14" style="17" customWidth="1"/>
    <col min="16" max="16384" width="8.7109375" style="17"/>
  </cols>
  <sheetData>
    <row r="1" spans="1:15" ht="15" customHeight="1">
      <c r="A1" s="939" t="s">
        <v>888</v>
      </c>
      <c r="B1" s="939"/>
      <c r="C1" s="939"/>
      <c r="D1" s="939"/>
      <c r="E1" s="939"/>
      <c r="F1" s="939"/>
      <c r="G1" s="939"/>
      <c r="H1" s="939"/>
      <c r="I1" s="939"/>
      <c r="J1" s="939"/>
      <c r="K1" s="939"/>
      <c r="L1" s="939"/>
      <c r="M1" s="939"/>
      <c r="N1" s="939"/>
    </row>
    <row r="2" spans="1:15" s="35" customFormat="1" ht="27" customHeight="1">
      <c r="A2" s="948" t="s">
        <v>87</v>
      </c>
      <c r="B2" s="1004" t="s">
        <v>90</v>
      </c>
      <c r="C2" s="1005"/>
      <c r="D2" s="1004" t="s">
        <v>125</v>
      </c>
      <c r="E2" s="1005"/>
      <c r="F2" s="1004" t="s">
        <v>126</v>
      </c>
      <c r="G2" s="1005"/>
      <c r="H2" s="1004" t="s">
        <v>127</v>
      </c>
      <c r="I2" s="1005"/>
      <c r="J2" s="1004" t="s">
        <v>128</v>
      </c>
      <c r="K2" s="1005"/>
      <c r="L2" s="1004" t="s">
        <v>590</v>
      </c>
      <c r="M2" s="1005"/>
      <c r="N2" s="1004" t="s">
        <v>589</v>
      </c>
      <c r="O2" s="1005"/>
    </row>
    <row r="3" spans="1:15" s="35" customFormat="1" ht="48" customHeight="1">
      <c r="A3" s="950"/>
      <c r="B3" s="36" t="s">
        <v>111</v>
      </c>
      <c r="C3" s="36" t="s">
        <v>560</v>
      </c>
      <c r="D3" s="36" t="s">
        <v>111</v>
      </c>
      <c r="E3" s="36" t="s">
        <v>560</v>
      </c>
      <c r="F3" s="36" t="s">
        <v>111</v>
      </c>
      <c r="G3" s="36" t="s">
        <v>560</v>
      </c>
      <c r="H3" s="36" t="s">
        <v>111</v>
      </c>
      <c r="I3" s="36" t="s">
        <v>560</v>
      </c>
      <c r="J3" s="36" t="s">
        <v>111</v>
      </c>
      <c r="K3" s="36" t="s">
        <v>560</v>
      </c>
      <c r="L3" s="36" t="s">
        <v>111</v>
      </c>
      <c r="M3" s="36" t="s">
        <v>560</v>
      </c>
      <c r="N3" s="36" t="s">
        <v>111</v>
      </c>
      <c r="O3" s="36" t="s">
        <v>560</v>
      </c>
    </row>
    <row r="4" spans="1:15" s="140" customFormat="1">
      <c r="A4" s="165" t="s">
        <v>95</v>
      </c>
      <c r="B4" s="902">
        <f>D4+F4+H4+J4+L4+N4</f>
        <v>78</v>
      </c>
      <c r="C4" s="902">
        <f>E4+G4+I4+K4+M4+O4</f>
        <v>110118.34000000001</v>
      </c>
      <c r="D4" s="902">
        <v>14</v>
      </c>
      <c r="E4" s="902">
        <v>46.29</v>
      </c>
      <c r="F4" s="902">
        <v>6</v>
      </c>
      <c r="G4" s="902">
        <v>47.41</v>
      </c>
      <c r="H4" s="902">
        <v>12</v>
      </c>
      <c r="I4" s="902">
        <v>273.68</v>
      </c>
      <c r="J4" s="902">
        <v>4</v>
      </c>
      <c r="K4" s="902">
        <v>293.27999999999997</v>
      </c>
      <c r="L4" s="902">
        <v>14</v>
      </c>
      <c r="M4" s="902">
        <v>4076.55</v>
      </c>
      <c r="N4" s="902">
        <v>28</v>
      </c>
      <c r="O4" s="902">
        <v>105381.13</v>
      </c>
    </row>
    <row r="5" spans="1:15" s="904" customFormat="1">
      <c r="A5" s="165" t="s">
        <v>96</v>
      </c>
      <c r="B5" s="903">
        <f>SUM(B6:B14)</f>
        <v>124</v>
      </c>
      <c r="C5" s="903">
        <f>SUM(C6:C14)</f>
        <v>130082.482803955</v>
      </c>
      <c r="D5" s="903">
        <f t="shared" ref="D5:O5" si="0">SUM(D6:D14)</f>
        <v>22</v>
      </c>
      <c r="E5" s="903">
        <f t="shared" si="0"/>
        <v>76.655199999999994</v>
      </c>
      <c r="F5" s="903">
        <f t="shared" si="0"/>
        <v>13</v>
      </c>
      <c r="G5" s="903">
        <f t="shared" si="0"/>
        <v>98.515839999999997</v>
      </c>
      <c r="H5" s="903">
        <f t="shared" si="0"/>
        <v>29</v>
      </c>
      <c r="I5" s="903">
        <f t="shared" si="0"/>
        <v>803.75459552500001</v>
      </c>
      <c r="J5" s="903">
        <f t="shared" si="0"/>
        <v>3</v>
      </c>
      <c r="K5" s="903">
        <f t="shared" si="0"/>
        <v>219.940584</v>
      </c>
      <c r="L5" s="903">
        <f t="shared" si="0"/>
        <v>13</v>
      </c>
      <c r="M5" s="903">
        <f t="shared" si="0"/>
        <v>3570.1505339999999</v>
      </c>
      <c r="N5" s="903">
        <f t="shared" si="0"/>
        <v>43</v>
      </c>
      <c r="O5" s="903">
        <f t="shared" si="0"/>
        <v>125212.48722</v>
      </c>
    </row>
    <row r="6" spans="1:15" s="35" customFormat="1">
      <c r="A6" s="166">
        <v>44287</v>
      </c>
      <c r="B6" s="167">
        <v>10</v>
      </c>
      <c r="C6" s="167">
        <v>3288.22</v>
      </c>
      <c r="D6" s="905">
        <v>3</v>
      </c>
      <c r="E6" s="905">
        <v>13.7088</v>
      </c>
      <c r="F6" s="905">
        <v>1</v>
      </c>
      <c r="G6" s="905">
        <v>9.8686399999999992</v>
      </c>
      <c r="H6" s="905">
        <v>2</v>
      </c>
      <c r="I6" s="905">
        <v>42.004800000000003</v>
      </c>
      <c r="J6" s="905">
        <v>1</v>
      </c>
      <c r="K6" s="905">
        <v>69.950584000000006</v>
      </c>
      <c r="L6" s="905">
        <v>2</v>
      </c>
      <c r="M6" s="905">
        <v>652.69747599999994</v>
      </c>
      <c r="N6" s="905">
        <v>1</v>
      </c>
      <c r="O6" s="905">
        <v>2499.9999407999999</v>
      </c>
    </row>
    <row r="7" spans="1:15" s="35" customFormat="1">
      <c r="A7" s="166">
        <v>44318</v>
      </c>
      <c r="B7" s="167">
        <v>2</v>
      </c>
      <c r="C7" s="167">
        <v>26.12</v>
      </c>
      <c r="D7" s="905">
        <v>1</v>
      </c>
      <c r="E7" s="905">
        <v>1.1160000000000001</v>
      </c>
      <c r="F7" s="905">
        <v>0</v>
      </c>
      <c r="G7" s="905">
        <v>0</v>
      </c>
      <c r="H7" s="905">
        <v>1</v>
      </c>
      <c r="I7" s="905">
        <v>24.999987999999998</v>
      </c>
      <c r="J7" s="905">
        <v>0</v>
      </c>
      <c r="K7" s="905">
        <v>0</v>
      </c>
      <c r="L7" s="905">
        <v>0</v>
      </c>
      <c r="M7" s="905">
        <v>0</v>
      </c>
      <c r="N7" s="905">
        <v>0</v>
      </c>
      <c r="O7" s="905">
        <v>0</v>
      </c>
    </row>
    <row r="8" spans="1:15" s="35" customFormat="1">
      <c r="A8" s="166">
        <v>44350</v>
      </c>
      <c r="B8" s="167">
        <v>10</v>
      </c>
      <c r="C8" s="167">
        <v>9549.92</v>
      </c>
      <c r="D8" s="905">
        <v>3</v>
      </c>
      <c r="E8" s="905">
        <v>13.600399999999999</v>
      </c>
      <c r="F8" s="905">
        <v>1</v>
      </c>
      <c r="G8" s="905">
        <v>9.75</v>
      </c>
      <c r="H8" s="905">
        <v>1</v>
      </c>
      <c r="I8" s="905">
        <v>49.098666630000004</v>
      </c>
      <c r="J8" s="905">
        <v>0</v>
      </c>
      <c r="K8" s="905">
        <v>0</v>
      </c>
      <c r="L8" s="905">
        <v>1</v>
      </c>
      <c r="M8" s="905">
        <v>355</v>
      </c>
      <c r="N8" s="905">
        <v>4</v>
      </c>
      <c r="O8" s="905">
        <v>9122.4669763000002</v>
      </c>
    </row>
    <row r="9" spans="1:15" s="35" customFormat="1">
      <c r="A9" s="166">
        <v>44381</v>
      </c>
      <c r="B9" s="167">
        <v>10</v>
      </c>
      <c r="C9" s="167">
        <v>13252.373738094999</v>
      </c>
      <c r="D9" s="906">
        <v>2</v>
      </c>
      <c r="E9" s="906">
        <v>6.22</v>
      </c>
      <c r="F9" s="906">
        <v>2</v>
      </c>
      <c r="G9" s="906">
        <v>13.08</v>
      </c>
      <c r="H9" s="905">
        <v>1</v>
      </c>
      <c r="I9" s="905">
        <v>49.122392895000004</v>
      </c>
      <c r="J9" s="905">
        <v>0</v>
      </c>
      <c r="K9" s="905">
        <v>0</v>
      </c>
      <c r="L9" s="905">
        <v>1</v>
      </c>
      <c r="M9" s="905">
        <v>500</v>
      </c>
      <c r="N9" s="905">
        <v>4</v>
      </c>
      <c r="O9" s="905">
        <v>12683.951345199999</v>
      </c>
    </row>
    <row r="10" spans="1:15" s="35" customFormat="1">
      <c r="A10" s="166">
        <v>44410</v>
      </c>
      <c r="B10" s="167">
        <v>15</v>
      </c>
      <c r="C10" s="167">
        <v>20546.150000000001</v>
      </c>
      <c r="D10" s="905">
        <v>1</v>
      </c>
      <c r="E10" s="905">
        <v>4.49</v>
      </c>
      <c r="F10" s="905">
        <v>2</v>
      </c>
      <c r="G10" s="905">
        <v>11.3672</v>
      </c>
      <c r="H10" s="905">
        <v>2</v>
      </c>
      <c r="I10" s="905">
        <v>43.198748000000002</v>
      </c>
      <c r="J10" s="905">
        <v>0</v>
      </c>
      <c r="K10" s="905">
        <v>0</v>
      </c>
      <c r="L10" s="905">
        <v>2</v>
      </c>
      <c r="M10" s="905">
        <v>562.62305800000001</v>
      </c>
      <c r="N10" s="905">
        <v>8</v>
      </c>
      <c r="O10" s="905">
        <v>19925.758957699996</v>
      </c>
    </row>
    <row r="11" spans="1:15" s="140" customFormat="1" ht="18" customHeight="1">
      <c r="A11" s="166">
        <v>44469</v>
      </c>
      <c r="B11" s="167">
        <v>12</v>
      </c>
      <c r="C11" s="167">
        <v>3968</v>
      </c>
      <c r="D11" s="167">
        <v>4</v>
      </c>
      <c r="E11" s="167">
        <v>14.21</v>
      </c>
      <c r="F11" s="905">
        <v>0</v>
      </c>
      <c r="G11" s="905">
        <v>0</v>
      </c>
      <c r="H11" s="167">
        <v>4</v>
      </c>
      <c r="I11" s="167">
        <v>105.67</v>
      </c>
      <c r="J11" s="905">
        <v>0</v>
      </c>
      <c r="K11" s="905">
        <v>0</v>
      </c>
      <c r="L11" s="905">
        <v>0</v>
      </c>
      <c r="M11" s="905">
        <v>0</v>
      </c>
      <c r="N11" s="167">
        <v>3</v>
      </c>
      <c r="O11" s="167">
        <v>3746.41</v>
      </c>
    </row>
    <row r="12" spans="1:15" s="35" customFormat="1" ht="18" customHeight="1">
      <c r="A12" s="194">
        <v>44473</v>
      </c>
      <c r="B12" s="167">
        <v>18</v>
      </c>
      <c r="C12" s="167">
        <v>3833.4826400000002</v>
      </c>
      <c r="D12" s="167">
        <v>3</v>
      </c>
      <c r="E12" s="167">
        <v>7.89</v>
      </c>
      <c r="F12" s="905">
        <v>4</v>
      </c>
      <c r="G12" s="905">
        <v>26.61</v>
      </c>
      <c r="H12" s="167">
        <v>6</v>
      </c>
      <c r="I12" s="167">
        <v>135.43</v>
      </c>
      <c r="J12" s="905">
        <v>1</v>
      </c>
      <c r="K12" s="905">
        <v>99.99</v>
      </c>
      <c r="L12" s="167">
        <v>3</v>
      </c>
      <c r="M12" s="167">
        <v>795.31</v>
      </c>
      <c r="N12" s="167">
        <v>1</v>
      </c>
      <c r="O12" s="167">
        <v>2768.26</v>
      </c>
    </row>
    <row r="13" spans="1:15" s="35" customFormat="1" ht="18" customHeight="1">
      <c r="A13" s="166">
        <v>44501</v>
      </c>
      <c r="B13" s="167">
        <v>17</v>
      </c>
      <c r="C13" s="167">
        <v>57360</v>
      </c>
      <c r="D13" s="905">
        <v>0</v>
      </c>
      <c r="E13" s="905">
        <v>0</v>
      </c>
      <c r="F13" s="905">
        <v>0</v>
      </c>
      <c r="G13" s="905">
        <v>0</v>
      </c>
      <c r="H13" s="905">
        <v>5</v>
      </c>
      <c r="I13" s="905">
        <v>127</v>
      </c>
      <c r="J13" s="905">
        <v>1</v>
      </c>
      <c r="K13" s="905">
        <v>50</v>
      </c>
      <c r="L13" s="905">
        <v>1</v>
      </c>
      <c r="M13" s="905">
        <v>125.43</v>
      </c>
      <c r="N13" s="905">
        <v>10</v>
      </c>
      <c r="O13" s="905">
        <v>57057</v>
      </c>
    </row>
    <row r="14" spans="1:15" s="35" customFormat="1" ht="18" customHeight="1">
      <c r="A14" s="166">
        <v>44532</v>
      </c>
      <c r="B14" s="167">
        <v>30</v>
      </c>
      <c r="C14" s="167">
        <v>18258.216425860002</v>
      </c>
      <c r="D14" s="905">
        <v>5</v>
      </c>
      <c r="E14" s="905">
        <v>15.42</v>
      </c>
      <c r="F14" s="905">
        <v>3</v>
      </c>
      <c r="G14" s="905">
        <v>27.84</v>
      </c>
      <c r="H14" s="905">
        <v>7</v>
      </c>
      <c r="I14" s="905">
        <v>227.23</v>
      </c>
      <c r="J14" s="905">
        <v>0</v>
      </c>
      <c r="K14" s="905">
        <v>0</v>
      </c>
      <c r="L14" s="905">
        <v>3</v>
      </c>
      <c r="M14" s="905">
        <v>579.09</v>
      </c>
      <c r="N14" s="905">
        <v>12</v>
      </c>
      <c r="O14" s="905">
        <v>17408.64</v>
      </c>
    </row>
    <row r="15" spans="1:15" s="35" customFormat="1" ht="18.75" customHeight="1">
      <c r="A15" s="1003" t="s">
        <v>1092</v>
      </c>
      <c r="B15" s="1003"/>
      <c r="C15" s="1003"/>
    </row>
    <row r="16" spans="1:15" s="35" customFormat="1" ht="18" customHeight="1">
      <c r="A16" s="946" t="s">
        <v>78</v>
      </c>
      <c r="B16" s="946"/>
      <c r="C16" s="946"/>
    </row>
    <row r="17" spans="2:15" s="35" customFormat="1" ht="28.35" customHeight="1"/>
    <row r="20" spans="2:15">
      <c r="B20" s="56"/>
      <c r="C20" s="56"/>
      <c r="D20" s="56"/>
      <c r="E20" s="56"/>
      <c r="F20" s="56"/>
      <c r="G20" s="56"/>
      <c r="H20" s="56"/>
      <c r="I20" s="56"/>
      <c r="J20" s="56"/>
      <c r="K20" s="56"/>
      <c r="L20" s="56"/>
      <c r="M20" s="56"/>
      <c r="N20" s="56"/>
      <c r="O20" s="56"/>
    </row>
    <row r="22" spans="2:15">
      <c r="C22" s="907">
        <v>5</v>
      </c>
      <c r="D22" s="907">
        <v>3</v>
      </c>
      <c r="E22" s="907">
        <v>7</v>
      </c>
      <c r="F22" s="907">
        <v>0</v>
      </c>
      <c r="G22" s="907">
        <v>3</v>
      </c>
      <c r="H22" s="907">
        <v>12</v>
      </c>
      <c r="I22" s="908">
        <f>SUM(C22:H22)</f>
        <v>30</v>
      </c>
    </row>
    <row r="23" spans="2:15">
      <c r="C23" s="909">
        <v>15.42</v>
      </c>
      <c r="D23" s="909">
        <v>27.841405000000002</v>
      </c>
      <c r="E23" s="909">
        <v>227.23099696000003</v>
      </c>
      <c r="F23" s="909">
        <v>0</v>
      </c>
      <c r="G23" s="909">
        <v>579.0851689000001</v>
      </c>
      <c r="H23" s="909">
        <v>17408.638855000001</v>
      </c>
      <c r="I23" s="910">
        <f>SUM(C23:H23)</f>
        <v>18258.216425860002</v>
      </c>
    </row>
    <row r="26" spans="2:15">
      <c r="D26" s="84">
        <f>SUM(I13,K13,M13,O13)</f>
        <v>57359.43</v>
      </c>
      <c r="H26" s="56"/>
      <c r="I26" s="56"/>
    </row>
  </sheetData>
  <mergeCells count="11">
    <mergeCell ref="A15:C15"/>
    <mergeCell ref="A16:C16"/>
    <mergeCell ref="A1:N1"/>
    <mergeCell ref="A2:A3"/>
    <mergeCell ref="B2:C2"/>
    <mergeCell ref="D2:E2"/>
    <mergeCell ref="F2:G2"/>
    <mergeCell ref="H2:I2"/>
    <mergeCell ref="J2:K2"/>
    <mergeCell ref="L2:M2"/>
    <mergeCell ref="N2:O2"/>
  </mergeCells>
  <printOptions horizontalCentered="1"/>
  <pageMargins left="0.78431372549019618" right="0.78431372549019618" top="0.98039215686274517" bottom="0.98039215686274517" header="0.50980392156862753" footer="0.50980392156862753"/>
  <pageSetup paperSize="9" scale="7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activeCell="D10" sqref="D10"/>
    </sheetView>
  </sheetViews>
  <sheetFormatPr defaultRowHeight="12.75"/>
  <cols>
    <col min="1" max="1" width="14.5703125" bestFit="1" customWidth="1"/>
    <col min="2" max="2" width="12.140625" bestFit="1" customWidth="1"/>
    <col min="3" max="3" width="15.5703125" bestFit="1" customWidth="1"/>
    <col min="4" max="4" width="12.140625" bestFit="1" customWidth="1"/>
    <col min="5" max="5" width="15.5703125" bestFit="1" customWidth="1"/>
    <col min="6" max="6" width="10.5703125" customWidth="1"/>
    <col min="7" max="7" width="11.42578125" customWidth="1"/>
    <col min="8" max="8" width="10" customWidth="1"/>
    <col min="9" max="9" width="12.140625" bestFit="1" customWidth="1"/>
    <col min="10" max="11" width="15.5703125" bestFit="1" customWidth="1"/>
    <col min="12" max="12" width="4.5703125" bestFit="1" customWidth="1"/>
  </cols>
  <sheetData>
    <row r="1" spans="1:11" ht="18.75" customHeight="1">
      <c r="A1" s="939" t="s">
        <v>3</v>
      </c>
      <c r="B1" s="939"/>
      <c r="C1" s="939"/>
      <c r="D1" s="939"/>
      <c r="E1" s="939"/>
      <c r="F1" s="939"/>
      <c r="G1" s="939"/>
      <c r="H1" s="939"/>
      <c r="I1" s="939"/>
      <c r="J1" s="17"/>
      <c r="K1" s="17"/>
    </row>
    <row r="2" spans="1:11" s="1" customFormat="1" ht="18" customHeight="1">
      <c r="A2" s="948" t="s">
        <v>87</v>
      </c>
      <c r="B2" s="996" t="s">
        <v>129</v>
      </c>
      <c r="C2" s="997"/>
      <c r="D2" s="996" t="s">
        <v>130</v>
      </c>
      <c r="E2" s="997"/>
      <c r="F2" s="996" t="s">
        <v>131</v>
      </c>
      <c r="G2" s="997"/>
      <c r="H2" s="996" t="s">
        <v>132</v>
      </c>
      <c r="I2" s="997"/>
      <c r="J2" s="996" t="s">
        <v>90</v>
      </c>
      <c r="K2" s="997"/>
    </row>
    <row r="3" spans="1:11" s="1" customFormat="1" ht="27" customHeight="1">
      <c r="A3" s="950"/>
      <c r="B3" s="5" t="s">
        <v>111</v>
      </c>
      <c r="C3" s="5" t="s">
        <v>560</v>
      </c>
      <c r="D3" s="5" t="s">
        <v>111</v>
      </c>
      <c r="E3" s="5" t="s">
        <v>560</v>
      </c>
      <c r="F3" s="5" t="s">
        <v>111</v>
      </c>
      <c r="G3" s="5" t="s">
        <v>560</v>
      </c>
      <c r="H3" s="5" t="s">
        <v>111</v>
      </c>
      <c r="I3" s="5" t="s">
        <v>560</v>
      </c>
      <c r="J3" s="18" t="s">
        <v>111</v>
      </c>
      <c r="K3" s="5" t="s">
        <v>560</v>
      </c>
    </row>
    <row r="4" spans="1:11" s="1" customFormat="1" ht="18" customHeight="1">
      <c r="A4" s="24" t="s">
        <v>95</v>
      </c>
      <c r="B4" s="25">
        <v>0</v>
      </c>
      <c r="C4" s="26">
        <v>0</v>
      </c>
      <c r="D4" s="25">
        <v>0</v>
      </c>
      <c r="E4" s="26">
        <v>0</v>
      </c>
      <c r="F4" s="27">
        <v>0</v>
      </c>
      <c r="G4" s="27">
        <v>0</v>
      </c>
      <c r="H4" s="25">
        <v>31</v>
      </c>
      <c r="I4" s="26">
        <v>78738</v>
      </c>
      <c r="J4" s="27">
        <v>31</v>
      </c>
      <c r="K4" s="26">
        <v>78738</v>
      </c>
    </row>
    <row r="5" spans="1:11" s="1" customFormat="1" ht="18" customHeight="1">
      <c r="A5" s="24" t="s">
        <v>96</v>
      </c>
      <c r="B5" s="25">
        <f t="shared" ref="B5:J5" si="0">SUM(B6:B14)</f>
        <v>0</v>
      </c>
      <c r="C5" s="25">
        <f t="shared" si="0"/>
        <v>0</v>
      </c>
      <c r="D5" s="25">
        <f t="shared" si="0"/>
        <v>0</v>
      </c>
      <c r="E5" s="25">
        <f t="shared" si="0"/>
        <v>0</v>
      </c>
      <c r="F5" s="25">
        <f t="shared" si="0"/>
        <v>0</v>
      </c>
      <c r="G5" s="25">
        <f t="shared" si="0"/>
        <v>0</v>
      </c>
      <c r="H5" s="25">
        <f t="shared" si="0"/>
        <v>25</v>
      </c>
      <c r="I5" s="25">
        <f t="shared" si="0"/>
        <v>27408.947873000001</v>
      </c>
      <c r="J5" s="25">
        <f t="shared" si="0"/>
        <v>25</v>
      </c>
      <c r="K5" s="25">
        <f>SUM(K6:K14)</f>
        <v>27408.947873000001</v>
      </c>
    </row>
    <row r="6" spans="1:11" s="1" customFormat="1" ht="18" customHeight="1">
      <c r="A6" s="20" t="s">
        <v>97</v>
      </c>
      <c r="B6" s="21">
        <v>0</v>
      </c>
      <c r="C6" s="22">
        <v>0</v>
      </c>
      <c r="D6" s="21">
        <v>0</v>
      </c>
      <c r="E6" s="22">
        <v>0</v>
      </c>
      <c r="F6" s="23">
        <v>0</v>
      </c>
      <c r="G6" s="23">
        <v>0</v>
      </c>
      <c r="H6" s="21">
        <v>3</v>
      </c>
      <c r="I6" s="22">
        <v>4010.04</v>
      </c>
      <c r="J6" s="23">
        <v>3</v>
      </c>
      <c r="K6" s="22">
        <v>4010.04</v>
      </c>
    </row>
    <row r="7" spans="1:11" s="1" customFormat="1" ht="18" customHeight="1">
      <c r="A7" s="20" t="s">
        <v>98</v>
      </c>
      <c r="B7" s="21">
        <v>0</v>
      </c>
      <c r="C7" s="22">
        <v>0</v>
      </c>
      <c r="D7" s="21">
        <v>0</v>
      </c>
      <c r="E7" s="22">
        <v>0</v>
      </c>
      <c r="F7" s="23">
        <v>0</v>
      </c>
      <c r="G7" s="23">
        <v>0</v>
      </c>
      <c r="H7" s="21">
        <v>3</v>
      </c>
      <c r="I7" s="22">
        <v>3847</v>
      </c>
      <c r="J7" s="23">
        <v>3</v>
      </c>
      <c r="K7" s="22">
        <v>3847</v>
      </c>
    </row>
    <row r="8" spans="1:11" s="1" customFormat="1" ht="18" customHeight="1">
      <c r="A8" s="20" t="s">
        <v>99</v>
      </c>
      <c r="B8" s="21">
        <v>0</v>
      </c>
      <c r="C8" s="22">
        <v>0</v>
      </c>
      <c r="D8" s="21">
        <v>0</v>
      </c>
      <c r="E8" s="22">
        <v>0</v>
      </c>
      <c r="F8" s="23">
        <v>0</v>
      </c>
      <c r="G8" s="23">
        <v>0</v>
      </c>
      <c r="H8" s="21">
        <v>4</v>
      </c>
      <c r="I8" s="22">
        <v>4449.9979759999997</v>
      </c>
      <c r="J8" s="23">
        <v>4</v>
      </c>
      <c r="K8" s="22">
        <v>4449.9979759999997</v>
      </c>
    </row>
    <row r="9" spans="1:11" s="1" customFormat="1" ht="18" customHeight="1">
      <c r="A9" s="20" t="s">
        <v>100</v>
      </c>
      <c r="B9" s="21">
        <v>0</v>
      </c>
      <c r="C9" s="22">
        <v>0</v>
      </c>
      <c r="D9" s="21">
        <v>0</v>
      </c>
      <c r="E9" s="22">
        <v>0</v>
      </c>
      <c r="F9" s="23">
        <v>0</v>
      </c>
      <c r="G9" s="23">
        <v>0</v>
      </c>
      <c r="H9" s="21">
        <v>3</v>
      </c>
      <c r="I9" s="22">
        <v>1683.699897</v>
      </c>
      <c r="J9" s="23">
        <v>3</v>
      </c>
      <c r="K9" s="22">
        <v>1683.699897</v>
      </c>
    </row>
    <row r="10" spans="1:11" s="1" customFormat="1" ht="18" customHeight="1">
      <c r="A10" s="20" t="s">
        <v>101</v>
      </c>
      <c r="B10" s="21">
        <v>0</v>
      </c>
      <c r="C10" s="22">
        <v>0</v>
      </c>
      <c r="D10" s="21">
        <v>0</v>
      </c>
      <c r="E10" s="22">
        <v>0</v>
      </c>
      <c r="F10" s="23">
        <v>0</v>
      </c>
      <c r="G10" s="23">
        <v>0</v>
      </c>
      <c r="H10" s="21">
        <v>2</v>
      </c>
      <c r="I10" s="22">
        <v>3199.98</v>
      </c>
      <c r="J10" s="23">
        <v>2</v>
      </c>
      <c r="K10" s="22">
        <v>3199.98</v>
      </c>
    </row>
    <row r="11" spans="1:11" s="1" customFormat="1" ht="18" customHeight="1">
      <c r="A11" s="20" t="s">
        <v>102</v>
      </c>
      <c r="B11" s="207">
        <v>0</v>
      </c>
      <c r="C11" s="106">
        <v>0</v>
      </c>
      <c r="D11" s="207">
        <v>0</v>
      </c>
      <c r="E11" s="106">
        <v>0</v>
      </c>
      <c r="F11" s="108">
        <v>0</v>
      </c>
      <c r="G11" s="108">
        <v>0</v>
      </c>
      <c r="H11" s="207">
        <v>2</v>
      </c>
      <c r="I11" s="106">
        <v>2685.53</v>
      </c>
      <c r="J11" s="108">
        <v>2</v>
      </c>
      <c r="K11" s="106">
        <v>2685.53</v>
      </c>
    </row>
    <row r="12" spans="1:11" s="1" customFormat="1" ht="18" customHeight="1">
      <c r="A12" s="277" t="s">
        <v>916</v>
      </c>
      <c r="B12" s="278">
        <v>0</v>
      </c>
      <c r="C12" s="209">
        <v>0</v>
      </c>
      <c r="D12" s="278">
        <v>0</v>
      </c>
      <c r="E12" s="209">
        <v>0</v>
      </c>
      <c r="F12" s="279">
        <v>0</v>
      </c>
      <c r="G12" s="279">
        <v>0</v>
      </c>
      <c r="H12" s="278">
        <v>3</v>
      </c>
      <c r="I12" s="209">
        <v>1210</v>
      </c>
      <c r="J12" s="279">
        <v>3</v>
      </c>
      <c r="K12" s="209">
        <v>1210</v>
      </c>
    </row>
    <row r="13" spans="1:11" s="1" customFormat="1" ht="18" customHeight="1">
      <c r="A13" s="110" t="s">
        <v>964</v>
      </c>
      <c r="B13" s="211">
        <v>0</v>
      </c>
      <c r="C13" s="52">
        <v>0</v>
      </c>
      <c r="D13" s="211">
        <v>0</v>
      </c>
      <c r="E13" s="52">
        <v>0</v>
      </c>
      <c r="F13" s="111">
        <v>0</v>
      </c>
      <c r="G13" s="111">
        <v>0</v>
      </c>
      <c r="H13" s="211">
        <v>3</v>
      </c>
      <c r="I13" s="52">
        <v>5617</v>
      </c>
      <c r="J13" s="111">
        <v>3</v>
      </c>
      <c r="K13" s="52">
        <v>5617</v>
      </c>
    </row>
    <row r="14" spans="1:11" s="1" customFormat="1" ht="18" customHeight="1">
      <c r="A14" s="110" t="s">
        <v>1091</v>
      </c>
      <c r="B14" s="211">
        <v>0</v>
      </c>
      <c r="C14" s="52">
        <v>0</v>
      </c>
      <c r="D14" s="211">
        <v>0</v>
      </c>
      <c r="E14" s="52">
        <v>0</v>
      </c>
      <c r="F14" s="111">
        <v>0</v>
      </c>
      <c r="G14" s="111">
        <v>0</v>
      </c>
      <c r="H14" s="211">
        <v>2</v>
      </c>
      <c r="I14" s="52">
        <v>705.7</v>
      </c>
      <c r="J14" s="211">
        <v>2</v>
      </c>
      <c r="K14" s="52">
        <v>705.7</v>
      </c>
    </row>
    <row r="15" spans="1:11" s="34" customFormat="1" ht="30" customHeight="1">
      <c r="A15" s="1006" t="s">
        <v>591</v>
      </c>
      <c r="B15" s="1006"/>
      <c r="C15" s="1006"/>
      <c r="D15" s="1006"/>
      <c r="E15" s="1006"/>
      <c r="F15" s="1006"/>
      <c r="G15" s="1006"/>
      <c r="H15" s="1006"/>
      <c r="I15" s="1006"/>
    </row>
    <row r="16" spans="1:11" s="34" customFormat="1" ht="13.5" customHeight="1">
      <c r="A16" s="1007" t="s">
        <v>1092</v>
      </c>
      <c r="B16" s="1007"/>
      <c r="C16" s="1007"/>
      <c r="D16" s="1007"/>
      <c r="E16" s="1007"/>
      <c r="F16" s="1007"/>
      <c r="G16" s="1007"/>
      <c r="H16" s="1007"/>
      <c r="I16" s="1007"/>
    </row>
    <row r="17" spans="1:11" s="34" customFormat="1" ht="13.5" customHeight="1">
      <c r="A17" s="1007" t="s">
        <v>133</v>
      </c>
      <c r="B17" s="1007"/>
      <c r="C17" s="1007"/>
      <c r="D17" s="1007"/>
      <c r="E17" s="1007"/>
      <c r="F17" s="1007"/>
      <c r="G17" s="1007"/>
      <c r="H17" s="1007"/>
      <c r="I17" s="1007"/>
    </row>
    <row r="18" spans="1:11" s="1" customFormat="1" ht="24.6" customHeight="1"/>
    <row r="21" spans="1:11" ht="15.75">
      <c r="B21" s="32"/>
      <c r="C21" s="564">
        <v>2</v>
      </c>
      <c r="D21" s="565">
        <v>703.6</v>
      </c>
      <c r="E21" s="32"/>
      <c r="F21" s="32"/>
      <c r="G21" s="32"/>
      <c r="H21" s="32"/>
      <c r="I21" s="32"/>
      <c r="J21" s="32"/>
      <c r="K21" s="32"/>
    </row>
    <row r="22" spans="1:11" ht="15.75">
      <c r="F22" s="506"/>
    </row>
    <row r="23" spans="1:11" ht="15.75">
      <c r="F23" s="506"/>
    </row>
    <row r="24" spans="1:11">
      <c r="F24" s="32"/>
    </row>
  </sheetData>
  <mergeCells count="10">
    <mergeCell ref="J2:K2"/>
    <mergeCell ref="A15:I15"/>
    <mergeCell ref="A17:I17"/>
    <mergeCell ref="A16:I16"/>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90"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G18" sqref="G18"/>
    </sheetView>
  </sheetViews>
  <sheetFormatPr defaultRowHeight="12.75"/>
  <cols>
    <col min="1" max="1" width="14.5703125" bestFit="1" customWidth="1"/>
    <col min="2" max="2" width="10.5703125" customWidth="1"/>
    <col min="3" max="3" width="11" customWidth="1"/>
    <col min="4" max="4" width="14.5703125" bestFit="1" customWidth="1"/>
    <col min="5" max="5" width="15.5703125" bestFit="1" customWidth="1"/>
    <col min="6" max="6" width="14.5703125" bestFit="1" customWidth="1"/>
    <col min="7" max="7" width="15.5703125" bestFit="1" customWidth="1"/>
    <col min="8" max="8" width="14.5703125" bestFit="1" customWidth="1"/>
    <col min="9" max="11" width="15.5703125" bestFit="1" customWidth="1"/>
    <col min="12" max="12" width="5.5703125" bestFit="1" customWidth="1"/>
  </cols>
  <sheetData>
    <row r="1" spans="1:11" ht="14.25" customHeight="1">
      <c r="A1" s="939" t="s">
        <v>4</v>
      </c>
      <c r="B1" s="939"/>
      <c r="C1" s="939"/>
      <c r="D1" s="939"/>
      <c r="E1" s="939"/>
      <c r="F1" s="939"/>
      <c r="G1" s="939"/>
      <c r="H1" s="939"/>
      <c r="I1" s="939"/>
      <c r="J1" s="17"/>
      <c r="K1" s="17"/>
    </row>
    <row r="2" spans="1:11" s="1" customFormat="1" ht="15.75" customHeight="1">
      <c r="A2" s="948" t="s">
        <v>134</v>
      </c>
      <c r="B2" s="996" t="s">
        <v>129</v>
      </c>
      <c r="C2" s="997"/>
      <c r="D2" s="996" t="s">
        <v>130</v>
      </c>
      <c r="E2" s="997"/>
      <c r="F2" s="996" t="s">
        <v>131</v>
      </c>
      <c r="G2" s="997"/>
      <c r="H2" s="996" t="s">
        <v>132</v>
      </c>
      <c r="I2" s="997"/>
      <c r="J2" s="996" t="s">
        <v>90</v>
      </c>
      <c r="K2" s="997"/>
    </row>
    <row r="3" spans="1:11" s="1" customFormat="1" ht="48.75" customHeight="1">
      <c r="A3" s="950"/>
      <c r="B3" s="16" t="s">
        <v>111</v>
      </c>
      <c r="C3" s="16" t="s">
        <v>560</v>
      </c>
      <c r="D3" s="16" t="s">
        <v>111</v>
      </c>
      <c r="E3" s="16" t="s">
        <v>560</v>
      </c>
      <c r="F3" s="16" t="s">
        <v>111</v>
      </c>
      <c r="G3" s="16" t="s">
        <v>560</v>
      </c>
      <c r="H3" s="16" t="s">
        <v>111</v>
      </c>
      <c r="I3" s="16" t="s">
        <v>560</v>
      </c>
      <c r="J3" s="16" t="s">
        <v>111</v>
      </c>
      <c r="K3" s="16" t="s">
        <v>560</v>
      </c>
    </row>
    <row r="4" spans="1:11" s="1" customFormat="1" ht="15" customHeight="1">
      <c r="A4" s="30" t="s">
        <v>95</v>
      </c>
      <c r="B4" s="27">
        <v>104</v>
      </c>
      <c r="C4" s="31">
        <v>1020.19</v>
      </c>
      <c r="D4" s="27">
        <v>17</v>
      </c>
      <c r="E4" s="25">
        <v>174.74</v>
      </c>
      <c r="F4" s="27">
        <v>9</v>
      </c>
      <c r="G4" s="31">
        <v>79.510000000000005</v>
      </c>
      <c r="H4" s="27">
        <v>113</v>
      </c>
      <c r="I4" s="25">
        <v>39691.58</v>
      </c>
      <c r="J4" s="27">
        <v>234</v>
      </c>
      <c r="K4" s="31">
        <v>40939.53</v>
      </c>
    </row>
    <row r="5" spans="1:11" s="1" customFormat="1" ht="15" customHeight="1">
      <c r="A5" s="30" t="s">
        <v>96</v>
      </c>
      <c r="B5" s="31">
        <f>SUM(B6:B14)</f>
        <v>113</v>
      </c>
      <c r="C5" s="31">
        <f t="shared" ref="C5:K5" si="0">SUM(C6:C14)</f>
        <v>1975.03</v>
      </c>
      <c r="D5" s="31">
        <f t="shared" si="0"/>
        <v>27</v>
      </c>
      <c r="E5" s="31">
        <f t="shared" si="0"/>
        <v>200.76095600000002</v>
      </c>
      <c r="F5" s="31">
        <f t="shared" si="0"/>
        <v>1</v>
      </c>
      <c r="G5" s="31">
        <f t="shared" si="0"/>
        <v>1.92</v>
      </c>
      <c r="H5" s="31">
        <f t="shared" si="0"/>
        <v>125</v>
      </c>
      <c r="I5" s="31">
        <f t="shared" si="0"/>
        <v>43475.44</v>
      </c>
      <c r="J5" s="31">
        <f t="shared" si="0"/>
        <v>266</v>
      </c>
      <c r="K5" s="31">
        <f t="shared" si="0"/>
        <v>45661.85</v>
      </c>
    </row>
    <row r="6" spans="1:11" s="1" customFormat="1" ht="15" customHeight="1">
      <c r="A6" s="28" t="s">
        <v>97</v>
      </c>
      <c r="B6" s="23">
        <v>11</v>
      </c>
      <c r="C6" s="29">
        <v>55</v>
      </c>
      <c r="D6" s="23">
        <v>7</v>
      </c>
      <c r="E6" s="21">
        <v>56</v>
      </c>
      <c r="F6" s="23">
        <v>0</v>
      </c>
      <c r="G6" s="29">
        <v>0</v>
      </c>
      <c r="H6" s="23">
        <v>12</v>
      </c>
      <c r="I6" s="21">
        <v>8999.14</v>
      </c>
      <c r="J6" s="23">
        <v>30</v>
      </c>
      <c r="K6" s="29">
        <v>9109.8799999999992</v>
      </c>
    </row>
    <row r="7" spans="1:11" s="1" customFormat="1" ht="15" customHeight="1">
      <c r="A7" s="28" t="s">
        <v>98</v>
      </c>
      <c r="B7" s="23">
        <v>15</v>
      </c>
      <c r="C7" s="29">
        <v>114.94</v>
      </c>
      <c r="D7" s="23">
        <v>4</v>
      </c>
      <c r="E7" s="21">
        <v>28.87</v>
      </c>
      <c r="F7" s="23">
        <v>0</v>
      </c>
      <c r="G7" s="29">
        <v>0</v>
      </c>
      <c r="H7" s="23">
        <v>19</v>
      </c>
      <c r="I7" s="21">
        <v>5452.67</v>
      </c>
      <c r="J7" s="23">
        <v>38</v>
      </c>
      <c r="K7" s="29">
        <v>5596.4800000000005</v>
      </c>
    </row>
    <row r="8" spans="1:11" s="1" customFormat="1" ht="15" customHeight="1">
      <c r="A8" s="28" t="s">
        <v>99</v>
      </c>
      <c r="B8" s="23">
        <v>17</v>
      </c>
      <c r="C8" s="29">
        <v>173.93</v>
      </c>
      <c r="D8" s="23">
        <v>3</v>
      </c>
      <c r="E8" s="21">
        <v>9.5600000000000004E-4</v>
      </c>
      <c r="F8" s="23">
        <v>0</v>
      </c>
      <c r="G8" s="29">
        <v>0</v>
      </c>
      <c r="H8" s="23">
        <v>8</v>
      </c>
      <c r="I8" s="21">
        <v>10468.469999999999</v>
      </c>
      <c r="J8" s="23">
        <v>28</v>
      </c>
      <c r="K8" s="29">
        <v>10651.96</v>
      </c>
    </row>
    <row r="9" spans="1:11" s="1" customFormat="1" ht="15" customHeight="1">
      <c r="A9" s="28" t="s">
        <v>100</v>
      </c>
      <c r="B9" s="23">
        <v>7</v>
      </c>
      <c r="C9" s="29">
        <v>104</v>
      </c>
      <c r="D9" s="23">
        <v>5</v>
      </c>
      <c r="E9" s="21">
        <v>34</v>
      </c>
      <c r="F9" s="23">
        <v>0</v>
      </c>
      <c r="G9" s="29">
        <v>0</v>
      </c>
      <c r="H9" s="23">
        <v>17</v>
      </c>
      <c r="I9" s="21">
        <v>6463.57</v>
      </c>
      <c r="J9" s="23">
        <v>29</v>
      </c>
      <c r="K9" s="29">
        <v>6601.2599999999993</v>
      </c>
    </row>
    <row r="10" spans="1:11" s="1" customFormat="1" ht="15" customHeight="1">
      <c r="A10" s="28" t="s">
        <v>101</v>
      </c>
      <c r="B10" s="23">
        <v>10</v>
      </c>
      <c r="C10" s="29">
        <v>220</v>
      </c>
      <c r="D10" s="23">
        <v>2</v>
      </c>
      <c r="E10" s="21">
        <v>4</v>
      </c>
      <c r="F10" s="23">
        <v>0</v>
      </c>
      <c r="G10" s="29">
        <v>0</v>
      </c>
      <c r="H10" s="23">
        <v>22</v>
      </c>
      <c r="I10" s="21">
        <v>2946.13</v>
      </c>
      <c r="J10" s="23">
        <v>34</v>
      </c>
      <c r="K10" s="29">
        <v>3169.84</v>
      </c>
    </row>
    <row r="11" spans="1:11" s="1" customFormat="1" ht="15" customHeight="1">
      <c r="A11" s="28" t="s">
        <v>102</v>
      </c>
      <c r="B11" s="23">
        <v>15</v>
      </c>
      <c r="C11" s="29">
        <v>675.56</v>
      </c>
      <c r="D11" s="23">
        <v>1</v>
      </c>
      <c r="E11" s="21">
        <v>16.8</v>
      </c>
      <c r="F11" s="23">
        <v>0</v>
      </c>
      <c r="G11" s="29">
        <v>0</v>
      </c>
      <c r="H11" s="23">
        <v>11</v>
      </c>
      <c r="I11" s="21">
        <v>5292.65</v>
      </c>
      <c r="J11" s="23">
        <v>27</v>
      </c>
      <c r="K11" s="29">
        <v>5985.01</v>
      </c>
    </row>
    <row r="12" spans="1:11" s="1" customFormat="1" ht="15" customHeight="1">
      <c r="A12" s="214" t="s">
        <v>916</v>
      </c>
      <c r="B12" s="183">
        <v>10</v>
      </c>
      <c r="C12" s="183">
        <v>297.44</v>
      </c>
      <c r="D12" s="183">
        <v>1</v>
      </c>
      <c r="E12" s="183">
        <v>10</v>
      </c>
      <c r="F12" s="183">
        <v>1</v>
      </c>
      <c r="G12" s="183">
        <v>1.92</v>
      </c>
      <c r="H12" s="183">
        <v>13</v>
      </c>
      <c r="I12" s="183">
        <v>1117.76</v>
      </c>
      <c r="J12" s="183">
        <v>25</v>
      </c>
      <c r="K12" s="183">
        <v>1427.12</v>
      </c>
    </row>
    <row r="13" spans="1:11" s="1" customFormat="1" ht="15" customHeight="1">
      <c r="A13" s="105" t="s">
        <v>964</v>
      </c>
      <c r="B13" s="570">
        <v>13</v>
      </c>
      <c r="C13" s="570">
        <v>240.16000000000003</v>
      </c>
      <c r="D13" s="570">
        <v>1</v>
      </c>
      <c r="E13" s="570">
        <v>4.4000000000000004</v>
      </c>
      <c r="F13" s="570">
        <v>0</v>
      </c>
      <c r="G13" s="570">
        <v>0</v>
      </c>
      <c r="H13" s="570">
        <v>8</v>
      </c>
      <c r="I13" s="570">
        <v>217.60999999999999</v>
      </c>
      <c r="J13" s="570">
        <v>22</v>
      </c>
      <c r="K13" s="570">
        <v>462.17000000000007</v>
      </c>
    </row>
    <row r="14" spans="1:11" s="1" customFormat="1" ht="15" customHeight="1">
      <c r="A14" s="113" t="s">
        <v>1091</v>
      </c>
      <c r="B14" s="184">
        <v>15</v>
      </c>
      <c r="C14" s="184">
        <v>94</v>
      </c>
      <c r="D14" s="184">
        <v>3</v>
      </c>
      <c r="E14" s="184">
        <v>46.69</v>
      </c>
      <c r="F14" s="184">
        <v>0</v>
      </c>
      <c r="G14" s="184">
        <v>0</v>
      </c>
      <c r="H14" s="184">
        <v>15</v>
      </c>
      <c r="I14" s="184">
        <v>2517.44</v>
      </c>
      <c r="J14" s="184">
        <v>33</v>
      </c>
      <c r="K14" s="184">
        <v>2658.13</v>
      </c>
    </row>
    <row r="15" spans="1:11" s="35" customFormat="1" ht="14.25" customHeight="1">
      <c r="A15" s="1008" t="s">
        <v>1092</v>
      </c>
      <c r="B15" s="1008"/>
      <c r="C15" s="1009"/>
    </row>
    <row r="16" spans="1:11" s="35" customFormat="1" ht="13.5" customHeight="1">
      <c r="A16" s="946" t="s">
        <v>133</v>
      </c>
      <c r="B16" s="946"/>
    </row>
    <row r="17" spans="6:12" s="1" customFormat="1" ht="28.35" customHeight="1"/>
    <row r="20" spans="6:12" ht="15">
      <c r="G20" s="32"/>
      <c r="K20" s="61"/>
      <c r="L20" s="174"/>
    </row>
    <row r="21" spans="6:12" ht="15">
      <c r="H21" s="32"/>
      <c r="K21" s="61"/>
      <c r="L21" s="174"/>
    </row>
    <row r="22" spans="6:12">
      <c r="G22" s="32"/>
    </row>
    <row r="24" spans="6:12">
      <c r="F24" s="174"/>
    </row>
  </sheetData>
  <mergeCells count="9">
    <mergeCell ref="J2:K2"/>
    <mergeCell ref="A16:B16"/>
    <mergeCell ref="A1:I1"/>
    <mergeCell ref="A2:A3"/>
    <mergeCell ref="B2:C2"/>
    <mergeCell ref="D2:E2"/>
    <mergeCell ref="F2:G2"/>
    <mergeCell ref="H2:I2"/>
    <mergeCell ref="A15:C15"/>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G21" sqref="G21"/>
    </sheetView>
  </sheetViews>
  <sheetFormatPr defaultColWidth="9.140625" defaultRowHeight="15"/>
  <cols>
    <col min="1" max="2" width="14.5703125" style="17" bestFit="1" customWidth="1"/>
    <col min="3" max="3" width="15.85546875" style="17" bestFit="1" customWidth="1"/>
    <col min="4" max="4" width="14.5703125" style="17" bestFit="1" customWidth="1"/>
    <col min="5" max="5" width="15.85546875" style="17" bestFit="1" customWidth="1"/>
    <col min="6" max="6" width="14.5703125" style="17" bestFit="1" customWidth="1"/>
    <col min="7" max="7" width="15.85546875" style="17" bestFit="1" customWidth="1"/>
    <col min="8" max="8" width="9.5703125" style="17" customWidth="1"/>
    <col min="9" max="9" width="15.85546875" style="17" bestFit="1" customWidth="1"/>
    <col min="10" max="10" width="4.5703125" style="17" bestFit="1" customWidth="1"/>
    <col min="11" max="16384" width="9.140625" style="17"/>
  </cols>
  <sheetData>
    <row r="1" spans="1:9" ht="15.75" customHeight="1">
      <c r="A1" s="966" t="s">
        <v>5</v>
      </c>
      <c r="B1" s="966"/>
      <c r="C1" s="966"/>
      <c r="D1" s="966"/>
      <c r="E1" s="966"/>
      <c r="F1" s="966"/>
      <c r="G1" s="966"/>
      <c r="H1" s="966"/>
      <c r="I1" s="966"/>
    </row>
    <row r="2" spans="1:9" s="35" customFormat="1" ht="18" customHeight="1">
      <c r="A2" s="1010" t="s">
        <v>134</v>
      </c>
      <c r="B2" s="954" t="s">
        <v>130</v>
      </c>
      <c r="C2" s="955"/>
      <c r="D2" s="954" t="s">
        <v>129</v>
      </c>
      <c r="E2" s="955"/>
      <c r="F2" s="954" t="s">
        <v>132</v>
      </c>
      <c r="G2" s="955"/>
      <c r="H2" s="954" t="s">
        <v>90</v>
      </c>
      <c r="I2" s="955"/>
    </row>
    <row r="3" spans="1:9" s="35" customFormat="1" ht="27" customHeight="1">
      <c r="A3" s="1011"/>
      <c r="B3" s="36" t="s">
        <v>111</v>
      </c>
      <c r="C3" s="36" t="s">
        <v>908</v>
      </c>
      <c r="D3" s="36" t="s">
        <v>111</v>
      </c>
      <c r="E3" s="36" t="s">
        <v>908</v>
      </c>
      <c r="F3" s="36" t="s">
        <v>111</v>
      </c>
      <c r="G3" s="36" t="s">
        <v>908</v>
      </c>
      <c r="H3" s="36" t="s">
        <v>111</v>
      </c>
      <c r="I3" s="36" t="s">
        <v>908</v>
      </c>
    </row>
    <row r="4" spans="1:9" s="42" customFormat="1" ht="18" customHeight="1">
      <c r="A4" s="24" t="s">
        <v>95</v>
      </c>
      <c r="B4" s="40">
        <v>415</v>
      </c>
      <c r="C4" s="26">
        <v>222124.37</v>
      </c>
      <c r="D4" s="26">
        <v>1415</v>
      </c>
      <c r="E4" s="26">
        <v>275557.68</v>
      </c>
      <c r="F4" s="40">
        <v>165</v>
      </c>
      <c r="G4" s="26">
        <v>274157.92</v>
      </c>
      <c r="H4" s="26">
        <v>1995</v>
      </c>
      <c r="I4" s="297">
        <v>771839.98</v>
      </c>
    </row>
    <row r="5" spans="1:9" s="42" customFormat="1" ht="18" customHeight="1">
      <c r="A5" s="24" t="s">
        <v>96</v>
      </c>
      <c r="B5" s="26">
        <f>SUM(B6:B14)</f>
        <v>221</v>
      </c>
      <c r="C5" s="26">
        <f t="shared" ref="C5:I5" si="0">SUM(C6:C14)</f>
        <v>133549.74780000001</v>
      </c>
      <c r="D5" s="26">
        <f t="shared" si="0"/>
        <v>734</v>
      </c>
      <c r="E5" s="26">
        <f t="shared" si="0"/>
        <v>168088.7449284</v>
      </c>
      <c r="F5" s="26">
        <f t="shared" si="0"/>
        <v>64</v>
      </c>
      <c r="G5" s="26">
        <f t="shared" si="0"/>
        <v>133965.4</v>
      </c>
      <c r="H5" s="26">
        <f t="shared" si="0"/>
        <v>1019</v>
      </c>
      <c r="I5" s="26">
        <f t="shared" si="0"/>
        <v>435602.59272839996</v>
      </c>
    </row>
    <row r="6" spans="1:9" s="35" customFormat="1" ht="18" customHeight="1">
      <c r="A6" s="20" t="s">
        <v>97</v>
      </c>
      <c r="B6" s="37">
        <v>17</v>
      </c>
      <c r="C6" s="22">
        <v>8482.9500000000007</v>
      </c>
      <c r="D6" s="37">
        <v>59</v>
      </c>
      <c r="E6" s="22">
        <v>16857.16</v>
      </c>
      <c r="F6" s="37">
        <v>6</v>
      </c>
      <c r="G6" s="22">
        <v>6670</v>
      </c>
      <c r="H6" s="44">
        <v>82</v>
      </c>
      <c r="I6" s="22">
        <v>32010.11</v>
      </c>
    </row>
    <row r="7" spans="1:9" s="35" customFormat="1" ht="18" customHeight="1">
      <c r="A7" s="20" t="s">
        <v>98</v>
      </c>
      <c r="B7" s="37">
        <v>21</v>
      </c>
      <c r="C7" s="22">
        <v>7453.05</v>
      </c>
      <c r="D7" s="37">
        <v>86</v>
      </c>
      <c r="E7" s="22">
        <v>11539.14</v>
      </c>
      <c r="F7" s="37">
        <v>3</v>
      </c>
      <c r="G7" s="22">
        <v>2250</v>
      </c>
      <c r="H7" s="44">
        <v>110</v>
      </c>
      <c r="I7" s="22">
        <v>21242.19</v>
      </c>
    </row>
    <row r="8" spans="1:9" s="35" customFormat="1" ht="18" customHeight="1">
      <c r="A8" s="20" t="s">
        <v>99</v>
      </c>
      <c r="B8" s="37">
        <v>27</v>
      </c>
      <c r="C8" s="22">
        <v>12621.03</v>
      </c>
      <c r="D8" s="37">
        <v>73</v>
      </c>
      <c r="E8" s="22">
        <v>16211.17</v>
      </c>
      <c r="F8" s="37">
        <v>9</v>
      </c>
      <c r="G8" s="22">
        <v>13219</v>
      </c>
      <c r="H8" s="44">
        <v>109</v>
      </c>
      <c r="I8" s="22">
        <v>42051.199999999997</v>
      </c>
    </row>
    <row r="9" spans="1:9" s="35" customFormat="1" ht="18" customHeight="1">
      <c r="A9" s="20" t="s">
        <v>100</v>
      </c>
      <c r="B9" s="37">
        <v>21</v>
      </c>
      <c r="C9" s="22">
        <v>8631.3700000000008</v>
      </c>
      <c r="D9" s="37">
        <v>99</v>
      </c>
      <c r="E9" s="22">
        <v>13738.09</v>
      </c>
      <c r="F9" s="37">
        <v>9</v>
      </c>
      <c r="G9" s="22">
        <v>7711.4</v>
      </c>
      <c r="H9" s="44">
        <v>129</v>
      </c>
      <c r="I9" s="22">
        <v>30080.86</v>
      </c>
    </row>
    <row r="10" spans="1:9" s="35" customFormat="1" ht="18" customHeight="1">
      <c r="A10" s="182" t="s">
        <v>101</v>
      </c>
      <c r="B10" s="203">
        <v>23</v>
      </c>
      <c r="C10" s="106">
        <v>19255</v>
      </c>
      <c r="D10" s="203">
        <v>65</v>
      </c>
      <c r="E10" s="106">
        <v>22465.24</v>
      </c>
      <c r="F10" s="203">
        <v>4</v>
      </c>
      <c r="G10" s="106">
        <v>8128</v>
      </c>
      <c r="H10" s="204">
        <v>92</v>
      </c>
      <c r="I10" s="106">
        <v>49848.25</v>
      </c>
    </row>
    <row r="11" spans="1:9" s="35" customFormat="1" ht="18" customHeight="1">
      <c r="A11" s="110" t="s">
        <v>102</v>
      </c>
      <c r="B11" s="205">
        <v>33</v>
      </c>
      <c r="C11" s="52">
        <v>24619</v>
      </c>
      <c r="D11" s="205">
        <v>106</v>
      </c>
      <c r="E11" s="52">
        <v>24676</v>
      </c>
      <c r="F11" s="205">
        <v>10</v>
      </c>
      <c r="G11" s="52">
        <v>43433</v>
      </c>
      <c r="H11" s="205">
        <v>149</v>
      </c>
      <c r="I11" s="52">
        <v>92726.69</v>
      </c>
    </row>
    <row r="12" spans="1:9" s="35" customFormat="1" ht="18" customHeight="1">
      <c r="A12" s="110" t="s">
        <v>916</v>
      </c>
      <c r="B12" s="205">
        <v>22</v>
      </c>
      <c r="C12" s="52">
        <v>12783.451200000003</v>
      </c>
      <c r="D12" s="205">
        <v>60</v>
      </c>
      <c r="E12" s="52">
        <v>18708.134935599999</v>
      </c>
      <c r="F12" s="205">
        <v>8</v>
      </c>
      <c r="G12" s="52">
        <v>15353</v>
      </c>
      <c r="H12" s="205">
        <v>90</v>
      </c>
      <c r="I12" s="52">
        <v>46844.586135600002</v>
      </c>
    </row>
    <row r="13" spans="1:9" s="35" customFormat="1" ht="18" customHeight="1">
      <c r="A13" s="110" t="s">
        <v>964</v>
      </c>
      <c r="B13" s="205">
        <v>22</v>
      </c>
      <c r="C13" s="52">
        <v>16159.8</v>
      </c>
      <c r="D13" s="205">
        <v>64</v>
      </c>
      <c r="E13" s="52">
        <v>18997</v>
      </c>
      <c r="F13" s="205">
        <v>4</v>
      </c>
      <c r="G13" s="52">
        <v>12497</v>
      </c>
      <c r="H13" s="205">
        <v>90</v>
      </c>
      <c r="I13" s="52">
        <v>47653.8</v>
      </c>
    </row>
    <row r="14" spans="1:9" s="35" customFormat="1" ht="18" customHeight="1">
      <c r="A14" s="110" t="s">
        <v>1091</v>
      </c>
      <c r="B14" s="205">
        <v>35</v>
      </c>
      <c r="C14" s="52">
        <v>23544.096600000001</v>
      </c>
      <c r="D14" s="205">
        <v>122</v>
      </c>
      <c r="E14" s="52">
        <v>24896.809992800001</v>
      </c>
      <c r="F14" s="205">
        <v>11</v>
      </c>
      <c r="G14" s="52">
        <v>24704</v>
      </c>
      <c r="H14" s="205">
        <v>168</v>
      </c>
      <c r="I14" s="52">
        <v>73144.906592799991</v>
      </c>
    </row>
    <row r="15" spans="1:9" s="35" customFormat="1" ht="15" customHeight="1">
      <c r="A15" s="1008" t="s">
        <v>1092</v>
      </c>
      <c r="B15" s="1008"/>
      <c r="C15" s="1009"/>
    </row>
    <row r="16" spans="1:9" s="35" customFormat="1" ht="13.5" customHeight="1">
      <c r="A16" s="946" t="s">
        <v>135</v>
      </c>
      <c r="B16" s="946"/>
    </row>
    <row r="17" spans="2:9">
      <c r="H17" s="43"/>
      <c r="I17" s="175"/>
    </row>
    <row r="18" spans="2:9">
      <c r="B18" s="43"/>
      <c r="C18" s="43"/>
      <c r="D18" s="43"/>
      <c r="E18" s="43"/>
      <c r="F18" s="43"/>
      <c r="G18" s="43"/>
      <c r="H18" s="43"/>
      <c r="I18" s="43"/>
    </row>
    <row r="20" spans="2:9" ht="15.75" thickBot="1"/>
    <row r="21" spans="2:9" ht="15.75" thickBot="1">
      <c r="B21" s="296"/>
      <c r="C21" s="296"/>
      <c r="D21" s="296"/>
      <c r="E21" s="296"/>
      <c r="F21" s="296"/>
      <c r="G21" s="296"/>
      <c r="H21" s="296"/>
      <c r="I21" s="296"/>
    </row>
  </sheetData>
  <mergeCells count="8">
    <mergeCell ref="A16:B16"/>
    <mergeCell ref="A1:I1"/>
    <mergeCell ref="A2:A3"/>
    <mergeCell ref="B2:C2"/>
    <mergeCell ref="D2:E2"/>
    <mergeCell ref="F2:G2"/>
    <mergeCell ref="H2:I2"/>
    <mergeCell ref="A15:C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18" sqref="F18"/>
    </sheetView>
  </sheetViews>
  <sheetFormatPr defaultColWidth="9.140625" defaultRowHeight="15"/>
  <cols>
    <col min="1" max="1" width="14.5703125" style="17" bestFit="1" customWidth="1"/>
    <col min="2" max="2" width="14.85546875" style="17" bestFit="1" customWidth="1"/>
    <col min="3" max="3" width="12.42578125" style="17" customWidth="1"/>
    <col min="4" max="4" width="9.42578125" style="17" customWidth="1"/>
    <col min="5" max="5" width="10.42578125" style="17" customWidth="1"/>
    <col min="6" max="6" width="8.85546875" style="17" bestFit="1" customWidth="1"/>
    <col min="7" max="7" width="8.5703125" style="17" customWidth="1"/>
    <col min="8" max="8" width="9.85546875" style="17" bestFit="1" customWidth="1"/>
    <col min="9" max="9" width="10.140625" style="17" customWidth="1"/>
    <col min="10" max="10" width="9.140625" style="17" customWidth="1"/>
    <col min="11" max="11" width="12.5703125" style="17" customWidth="1"/>
    <col min="12" max="16384" width="9.140625" style="17"/>
  </cols>
  <sheetData>
    <row r="1" spans="1:9" ht="15" customHeight="1">
      <c r="A1" s="939" t="s">
        <v>6</v>
      </c>
      <c r="B1" s="939"/>
      <c r="C1" s="939"/>
      <c r="D1" s="939"/>
      <c r="E1" s="939"/>
      <c r="F1" s="939"/>
      <c r="G1" s="939"/>
      <c r="H1" s="939"/>
      <c r="I1" s="939"/>
    </row>
    <row r="2" spans="1:9" s="35" customFormat="1" ht="18" customHeight="1">
      <c r="A2" s="948" t="s">
        <v>87</v>
      </c>
      <c r="B2" s="954" t="s">
        <v>136</v>
      </c>
      <c r="C2" s="955"/>
      <c r="D2" s="954" t="s">
        <v>137</v>
      </c>
      <c r="E2" s="955"/>
      <c r="F2" s="954" t="s">
        <v>138</v>
      </c>
      <c r="G2" s="1012"/>
      <c r="H2" s="1013" t="s">
        <v>90</v>
      </c>
      <c r="I2" s="1014"/>
    </row>
    <row r="3" spans="1:9" s="35" customFormat="1" ht="54.75" customHeight="1">
      <c r="A3" s="950"/>
      <c r="B3" s="19" t="s">
        <v>139</v>
      </c>
      <c r="C3" s="19" t="s">
        <v>905</v>
      </c>
      <c r="D3" s="19" t="s">
        <v>139</v>
      </c>
      <c r="E3" s="19" t="s">
        <v>905</v>
      </c>
      <c r="F3" s="19" t="s">
        <v>139</v>
      </c>
      <c r="G3" s="19" t="s">
        <v>905</v>
      </c>
      <c r="H3" s="49" t="s">
        <v>139</v>
      </c>
      <c r="I3" s="19" t="s">
        <v>905</v>
      </c>
    </row>
    <row r="4" spans="1:9" s="42" customFormat="1" ht="18" customHeight="1">
      <c r="A4" s="24" t="s">
        <v>95</v>
      </c>
      <c r="B4" s="26">
        <v>69095</v>
      </c>
      <c r="C4" s="41">
        <v>660213.84673999995</v>
      </c>
      <c r="D4" s="26">
        <v>69659</v>
      </c>
      <c r="E4" s="41">
        <v>1212504.3019999999</v>
      </c>
      <c r="F4" s="25">
        <v>0</v>
      </c>
      <c r="G4" s="47">
        <v>0</v>
      </c>
      <c r="H4" s="50">
        <v>138754</v>
      </c>
      <c r="I4" s="50">
        <v>1872718.1487</v>
      </c>
    </row>
    <row r="5" spans="1:9" s="42" customFormat="1" ht="18" customHeight="1">
      <c r="A5" s="24" t="s">
        <v>96</v>
      </c>
      <c r="B5" s="26">
        <v>64412</v>
      </c>
      <c r="C5" s="26">
        <v>484009.43787999998</v>
      </c>
      <c r="D5" s="26">
        <v>47899</v>
      </c>
      <c r="E5" s="26">
        <v>808584.63</v>
      </c>
      <c r="F5" s="26">
        <v>0</v>
      </c>
      <c r="G5" s="26">
        <v>0</v>
      </c>
      <c r="H5" s="26">
        <v>112311</v>
      </c>
      <c r="I5" s="26">
        <v>1292594.0678999999</v>
      </c>
    </row>
    <row r="6" spans="1:9" s="35" customFormat="1" ht="18" customHeight="1">
      <c r="A6" s="20" t="s">
        <v>97</v>
      </c>
      <c r="B6" s="22">
        <v>7236</v>
      </c>
      <c r="C6" s="22">
        <v>60888.553099999997</v>
      </c>
      <c r="D6" s="22">
        <v>4940</v>
      </c>
      <c r="E6" s="22">
        <v>90992.76</v>
      </c>
      <c r="F6" s="21">
        <v>0</v>
      </c>
      <c r="G6" s="48">
        <v>0</v>
      </c>
      <c r="H6" s="52">
        <v>12176</v>
      </c>
      <c r="I6" s="53">
        <v>151881.3131</v>
      </c>
    </row>
    <row r="7" spans="1:9" s="35" customFormat="1" ht="18" customHeight="1">
      <c r="A7" s="20" t="s">
        <v>98</v>
      </c>
      <c r="B7" s="22">
        <v>6259</v>
      </c>
      <c r="C7" s="22">
        <v>54135.76</v>
      </c>
      <c r="D7" s="22">
        <v>4925</v>
      </c>
      <c r="E7" s="22">
        <v>79923.94</v>
      </c>
      <c r="F7" s="21">
        <v>0</v>
      </c>
      <c r="G7" s="48">
        <v>0</v>
      </c>
      <c r="H7" s="52">
        <v>11184</v>
      </c>
      <c r="I7" s="53">
        <v>134059.70000000001</v>
      </c>
    </row>
    <row r="8" spans="1:9" s="35" customFormat="1" ht="18" customHeight="1">
      <c r="A8" s="20" t="s">
        <v>99</v>
      </c>
      <c r="B8" s="22">
        <v>8007</v>
      </c>
      <c r="C8" s="22">
        <v>61390.57</v>
      </c>
      <c r="D8" s="22">
        <v>5665</v>
      </c>
      <c r="E8" s="22">
        <v>91924.45</v>
      </c>
      <c r="F8" s="21">
        <v>0</v>
      </c>
      <c r="G8" s="48">
        <v>0</v>
      </c>
      <c r="H8" s="52">
        <v>13672</v>
      </c>
      <c r="I8" s="53">
        <v>153315.01999999999</v>
      </c>
    </row>
    <row r="9" spans="1:9" s="35" customFormat="1" ht="18" customHeight="1">
      <c r="A9" s="20" t="s">
        <v>100</v>
      </c>
      <c r="B9" s="22">
        <v>6745</v>
      </c>
      <c r="C9" s="22">
        <v>48404.689310000002</v>
      </c>
      <c r="D9" s="22">
        <v>5099</v>
      </c>
      <c r="E9" s="22">
        <v>66672.289999999994</v>
      </c>
      <c r="F9" s="21">
        <v>0</v>
      </c>
      <c r="G9" s="48">
        <v>0</v>
      </c>
      <c r="H9" s="52">
        <v>11844</v>
      </c>
      <c r="I9" s="53">
        <v>115076.97930000001</v>
      </c>
    </row>
    <row r="10" spans="1:9" s="35" customFormat="1" ht="18" customHeight="1">
      <c r="A10" s="20" t="s">
        <v>101</v>
      </c>
      <c r="B10" s="106">
        <v>7356</v>
      </c>
      <c r="C10" s="106">
        <v>55957.11</v>
      </c>
      <c r="D10" s="106">
        <v>5758</v>
      </c>
      <c r="E10" s="106">
        <v>88259.38</v>
      </c>
      <c r="F10" s="207">
        <v>0</v>
      </c>
      <c r="G10" s="208">
        <v>0</v>
      </c>
      <c r="H10" s="209">
        <v>13114</v>
      </c>
      <c r="I10" s="210">
        <v>144216.49</v>
      </c>
    </row>
    <row r="11" spans="1:9" s="35" customFormat="1" ht="18" customHeight="1">
      <c r="A11" s="206" t="s">
        <v>102</v>
      </c>
      <c r="B11" s="52">
        <v>7886</v>
      </c>
      <c r="C11" s="52">
        <v>63765.96701</v>
      </c>
      <c r="D11" s="52">
        <v>6038</v>
      </c>
      <c r="E11" s="53">
        <v>126974.72</v>
      </c>
      <c r="F11" s="211">
        <v>0</v>
      </c>
      <c r="G11" s="211">
        <v>0</v>
      </c>
      <c r="H11" s="52">
        <v>13924</v>
      </c>
      <c r="I11" s="53">
        <v>190740.68700000001</v>
      </c>
    </row>
    <row r="12" spans="1:9" s="35" customFormat="1" ht="18" customHeight="1">
      <c r="A12" s="277" t="s">
        <v>916</v>
      </c>
      <c r="B12" s="209">
        <v>7224</v>
      </c>
      <c r="C12" s="209">
        <v>49075.249999999993</v>
      </c>
      <c r="D12" s="209">
        <v>5423</v>
      </c>
      <c r="E12" s="209">
        <v>97201.37</v>
      </c>
      <c r="F12" s="278">
        <v>0</v>
      </c>
      <c r="G12" s="278">
        <v>0</v>
      </c>
      <c r="H12" s="209">
        <v>12647</v>
      </c>
      <c r="I12" s="210">
        <v>146276.62</v>
      </c>
    </row>
    <row r="13" spans="1:9" s="35" customFormat="1" ht="18" customHeight="1">
      <c r="A13" s="277" t="s">
        <v>964</v>
      </c>
      <c r="B13" s="209">
        <v>6303</v>
      </c>
      <c r="C13" s="209">
        <v>39177.129999999997</v>
      </c>
      <c r="D13" s="209">
        <v>4583</v>
      </c>
      <c r="E13" s="209">
        <v>71902.03</v>
      </c>
      <c r="F13" s="278">
        <v>0</v>
      </c>
      <c r="G13" s="278">
        <v>0</v>
      </c>
      <c r="H13" s="209">
        <v>10886</v>
      </c>
      <c r="I13" s="210">
        <v>111079.16</v>
      </c>
    </row>
    <row r="14" spans="1:9" s="35" customFormat="1" ht="18" customHeight="1">
      <c r="A14" s="110" t="s">
        <v>1091</v>
      </c>
      <c r="B14" s="52">
        <v>7396</v>
      </c>
      <c r="C14" s="52">
        <v>51214.41</v>
      </c>
      <c r="D14" s="52">
        <v>5468</v>
      </c>
      <c r="E14" s="52">
        <v>94733.69</v>
      </c>
      <c r="F14" s="211">
        <v>0</v>
      </c>
      <c r="G14" s="211">
        <v>0</v>
      </c>
      <c r="H14" s="52">
        <v>12864</v>
      </c>
      <c r="I14" s="53">
        <v>145948.1</v>
      </c>
    </row>
    <row r="15" spans="1:9" s="35" customFormat="1" ht="18.75" customHeight="1">
      <c r="A15" s="1008" t="s">
        <v>1092</v>
      </c>
      <c r="B15" s="1008"/>
      <c r="C15" s="1009"/>
    </row>
    <row r="16" spans="1:9" s="35" customFormat="1" ht="18" customHeight="1">
      <c r="A16" s="946" t="s">
        <v>133</v>
      </c>
      <c r="B16" s="946"/>
    </row>
    <row r="18" spans="2:9">
      <c r="B18" s="56"/>
      <c r="C18" s="56"/>
      <c r="D18" s="56"/>
      <c r="E18" s="56"/>
      <c r="F18" s="56"/>
      <c r="G18" s="56"/>
      <c r="H18" s="56"/>
      <c r="I18" s="56"/>
    </row>
    <row r="19" spans="2:9">
      <c r="B19" s="507"/>
      <c r="C19" s="507"/>
      <c r="D19" s="507"/>
      <c r="E19" s="507"/>
      <c r="F19" s="507"/>
      <c r="G19" s="507"/>
      <c r="H19" s="507"/>
      <c r="I19" s="507"/>
    </row>
  </sheetData>
  <mergeCells count="8">
    <mergeCell ref="A16:B16"/>
    <mergeCell ref="A1:I1"/>
    <mergeCell ref="A2:A3"/>
    <mergeCell ref="B2:C2"/>
    <mergeCell ref="D2:E2"/>
    <mergeCell ref="F2:G2"/>
    <mergeCell ref="H2:I2"/>
    <mergeCell ref="A15:C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0"/>
  <sheetViews>
    <sheetView zoomScaleNormal="100" workbookViewId="0">
      <selection sqref="A1:XFD1048576"/>
    </sheetView>
  </sheetViews>
  <sheetFormatPr defaultColWidth="9.140625" defaultRowHeight="15"/>
  <cols>
    <col min="1" max="1" width="10.5703125" style="17" bestFit="1" customWidth="1"/>
    <col min="2" max="13" width="14.5703125" style="17" bestFit="1" customWidth="1"/>
    <col min="14" max="14" width="4.5703125" style="17" bestFit="1" customWidth="1"/>
    <col min="15" max="16384" width="9.140625" style="17"/>
  </cols>
  <sheetData>
    <row r="1" spans="1:13" ht="16.5" customHeight="1">
      <c r="A1" s="939" t="s">
        <v>140</v>
      </c>
      <c r="B1" s="939"/>
      <c r="C1" s="939"/>
      <c r="D1" s="939"/>
      <c r="E1" s="939"/>
      <c r="F1" s="939"/>
      <c r="G1" s="939"/>
      <c r="H1" s="939"/>
      <c r="I1" s="939"/>
      <c r="J1" s="939"/>
      <c r="K1" s="939"/>
      <c r="L1" s="939"/>
      <c r="M1" s="939"/>
    </row>
    <row r="2" spans="1:13" s="35" customFormat="1" ht="18" customHeight="1">
      <c r="A2" s="1015" t="s">
        <v>141</v>
      </c>
      <c r="B2" s="954" t="s">
        <v>142</v>
      </c>
      <c r="C2" s="1012"/>
      <c r="D2" s="1012"/>
      <c r="E2" s="1012"/>
      <c r="F2" s="1012"/>
      <c r="G2" s="1012"/>
      <c r="H2" s="1012"/>
      <c r="I2" s="955"/>
      <c r="J2" s="998" t="s">
        <v>143</v>
      </c>
      <c r="K2" s="999"/>
      <c r="L2" s="998" t="s">
        <v>90</v>
      </c>
      <c r="M2" s="999"/>
    </row>
    <row r="3" spans="1:13" s="35" customFormat="1" ht="18" customHeight="1">
      <c r="A3" s="1016"/>
      <c r="B3" s="954" t="s">
        <v>144</v>
      </c>
      <c r="C3" s="955"/>
      <c r="D3" s="954" t="s">
        <v>145</v>
      </c>
      <c r="E3" s="955"/>
      <c r="F3" s="954" t="s">
        <v>146</v>
      </c>
      <c r="G3" s="955"/>
      <c r="H3" s="954" t="s">
        <v>147</v>
      </c>
      <c r="I3" s="955"/>
      <c r="J3" s="1000"/>
      <c r="K3" s="1001"/>
      <c r="L3" s="1000"/>
      <c r="M3" s="1001"/>
    </row>
    <row r="4" spans="1:13" s="35" customFormat="1" ht="27" customHeight="1">
      <c r="A4" s="24" t="s">
        <v>148</v>
      </c>
      <c r="B4" s="36" t="s">
        <v>111</v>
      </c>
      <c r="C4" s="36" t="s">
        <v>560</v>
      </c>
      <c r="D4" s="36" t="s">
        <v>111</v>
      </c>
      <c r="E4" s="36" t="s">
        <v>560</v>
      </c>
      <c r="F4" s="36" t="s">
        <v>111</v>
      </c>
      <c r="G4" s="36" t="s">
        <v>560</v>
      </c>
      <c r="H4" s="36" t="s">
        <v>111</v>
      </c>
      <c r="I4" s="36" t="s">
        <v>560</v>
      </c>
      <c r="J4" s="36" t="s">
        <v>111</v>
      </c>
      <c r="K4" s="36" t="s">
        <v>560</v>
      </c>
      <c r="L4" s="36" t="s">
        <v>111</v>
      </c>
      <c r="M4" s="36" t="s">
        <v>560</v>
      </c>
    </row>
    <row r="5" spans="1:13" s="42" customFormat="1" ht="18" customHeight="1">
      <c r="A5" s="24" t="s">
        <v>95</v>
      </c>
      <c r="B5" s="26">
        <v>265</v>
      </c>
      <c r="C5" s="41">
        <v>2382411.21</v>
      </c>
      <c r="D5" s="26">
        <v>457</v>
      </c>
      <c r="E5" s="41">
        <v>333028.81</v>
      </c>
      <c r="F5" s="26">
        <v>326</v>
      </c>
      <c r="G5" s="26">
        <v>51443.56</v>
      </c>
      <c r="H5" s="26">
        <v>211</v>
      </c>
      <c r="I5" s="26">
        <v>46005.087599999999</v>
      </c>
      <c r="J5" s="26">
        <v>60</v>
      </c>
      <c r="K5" s="26">
        <v>12728.7</v>
      </c>
      <c r="L5" s="55">
        <f>B5+D5+F5+H5+J5</f>
        <v>1319</v>
      </c>
      <c r="M5" s="41">
        <v>2825616.89</v>
      </c>
    </row>
    <row r="6" spans="1:13" s="42" customFormat="1" ht="18" customHeight="1">
      <c r="A6" s="24" t="s">
        <v>96</v>
      </c>
      <c r="B6" s="26">
        <v>179</v>
      </c>
      <c r="C6" s="41">
        <v>1081247.1200000001</v>
      </c>
      <c r="D6" s="26">
        <v>212</v>
      </c>
      <c r="E6" s="41">
        <v>210003.98</v>
      </c>
      <c r="F6" s="26">
        <v>170</v>
      </c>
      <c r="G6" s="26">
        <v>27470.17</v>
      </c>
      <c r="H6" s="26">
        <v>157</v>
      </c>
      <c r="I6" s="26">
        <v>25864.94</v>
      </c>
      <c r="J6" s="26">
        <v>41</v>
      </c>
      <c r="K6" s="26">
        <v>5913.5789999999997</v>
      </c>
      <c r="L6" s="26">
        <v>759</v>
      </c>
      <c r="M6" s="41">
        <v>1350499.7890000001</v>
      </c>
    </row>
    <row r="7" spans="1:13" s="35" customFormat="1" ht="18" customHeight="1">
      <c r="A7" s="20" t="s">
        <v>97</v>
      </c>
      <c r="B7" s="22">
        <v>34</v>
      </c>
      <c r="C7" s="38">
        <v>436835.25</v>
      </c>
      <c r="D7" s="22">
        <v>25</v>
      </c>
      <c r="E7" s="22">
        <v>10999.2</v>
      </c>
      <c r="F7" s="22">
        <v>10</v>
      </c>
      <c r="G7" s="22">
        <v>640.14</v>
      </c>
      <c r="H7" s="22">
        <v>23</v>
      </c>
      <c r="I7" s="22">
        <v>11782.4</v>
      </c>
      <c r="J7" s="22">
        <v>6</v>
      </c>
      <c r="K7" s="22">
        <v>845</v>
      </c>
      <c r="L7" s="22">
        <v>98</v>
      </c>
      <c r="M7" s="38">
        <v>461101.99</v>
      </c>
    </row>
    <row r="8" spans="1:13" s="35" customFormat="1" ht="18" customHeight="1">
      <c r="A8" s="20" t="s">
        <v>98</v>
      </c>
      <c r="B8" s="22">
        <v>26</v>
      </c>
      <c r="C8" s="38">
        <v>241754.51</v>
      </c>
      <c r="D8" s="22">
        <v>23</v>
      </c>
      <c r="E8" s="22">
        <v>18940.099999999999</v>
      </c>
      <c r="F8" s="22">
        <v>11</v>
      </c>
      <c r="G8" s="22">
        <v>1829.7</v>
      </c>
      <c r="H8" s="22">
        <v>10</v>
      </c>
      <c r="I8" s="22">
        <v>328.75</v>
      </c>
      <c r="J8" s="22">
        <v>1</v>
      </c>
      <c r="K8" s="22">
        <v>55</v>
      </c>
      <c r="L8" s="22">
        <v>71</v>
      </c>
      <c r="M8" s="38">
        <v>262908.06</v>
      </c>
    </row>
    <row r="9" spans="1:13" s="35" customFormat="1" ht="18" customHeight="1">
      <c r="A9" s="20" t="s">
        <v>99</v>
      </c>
      <c r="B9" s="22">
        <v>20</v>
      </c>
      <c r="C9" s="22">
        <v>44029.31</v>
      </c>
      <c r="D9" s="22">
        <v>27</v>
      </c>
      <c r="E9" s="22">
        <v>41471.21</v>
      </c>
      <c r="F9" s="22">
        <v>30</v>
      </c>
      <c r="G9" s="22">
        <v>3914.36</v>
      </c>
      <c r="H9" s="22">
        <v>22</v>
      </c>
      <c r="I9" s="22">
        <v>1360.21</v>
      </c>
      <c r="J9" s="22">
        <v>5</v>
      </c>
      <c r="K9" s="22">
        <v>757.2</v>
      </c>
      <c r="L9" s="22">
        <v>104</v>
      </c>
      <c r="M9" s="22">
        <v>91532.29</v>
      </c>
    </row>
    <row r="10" spans="1:13" s="35" customFormat="1" ht="18" customHeight="1">
      <c r="A10" s="20" t="s">
        <v>100</v>
      </c>
      <c r="B10" s="22">
        <v>18</v>
      </c>
      <c r="C10" s="22">
        <v>37442.42</v>
      </c>
      <c r="D10" s="22">
        <v>35</v>
      </c>
      <c r="E10" s="22">
        <v>25272.33</v>
      </c>
      <c r="F10" s="22">
        <v>29</v>
      </c>
      <c r="G10" s="22">
        <v>4524.03</v>
      </c>
      <c r="H10" s="22">
        <v>23</v>
      </c>
      <c r="I10" s="22">
        <v>3361.47</v>
      </c>
      <c r="J10" s="22">
        <v>4</v>
      </c>
      <c r="K10" s="22">
        <v>468</v>
      </c>
      <c r="L10" s="22">
        <v>109</v>
      </c>
      <c r="M10" s="22">
        <v>71068.25</v>
      </c>
    </row>
    <row r="11" spans="1:13" s="35" customFormat="1" ht="18" customHeight="1">
      <c r="A11" s="20" t="s">
        <v>101</v>
      </c>
      <c r="B11" s="22">
        <v>20</v>
      </c>
      <c r="C11" s="22">
        <v>68596.03</v>
      </c>
      <c r="D11" s="22">
        <v>35</v>
      </c>
      <c r="E11" s="22">
        <v>49052.31</v>
      </c>
      <c r="F11" s="22">
        <v>22</v>
      </c>
      <c r="G11" s="22">
        <v>2887.87</v>
      </c>
      <c r="H11" s="22">
        <v>26</v>
      </c>
      <c r="I11" s="22">
        <v>3066.45</v>
      </c>
      <c r="J11" s="22">
        <v>6</v>
      </c>
      <c r="K11" s="22">
        <v>549.21900000000005</v>
      </c>
      <c r="L11" s="22">
        <v>109</v>
      </c>
      <c r="M11" s="38">
        <v>124151.879</v>
      </c>
    </row>
    <row r="12" spans="1:13" s="35" customFormat="1" ht="18" customHeight="1">
      <c r="A12" s="20" t="s">
        <v>102</v>
      </c>
      <c r="B12" s="22">
        <v>31</v>
      </c>
      <c r="C12" s="22">
        <v>65914.710000000006</v>
      </c>
      <c r="D12" s="22">
        <v>41</v>
      </c>
      <c r="E12" s="22">
        <v>37436.83</v>
      </c>
      <c r="F12" s="22">
        <v>39</v>
      </c>
      <c r="G12" s="22">
        <v>8966.08</v>
      </c>
      <c r="H12" s="22">
        <v>19</v>
      </c>
      <c r="I12" s="22">
        <v>3546.54</v>
      </c>
      <c r="J12" s="22">
        <v>5</v>
      </c>
      <c r="K12" s="22">
        <v>1959.35</v>
      </c>
      <c r="L12" s="22">
        <v>135</v>
      </c>
      <c r="M12" s="38">
        <v>117823.51</v>
      </c>
    </row>
    <row r="13" spans="1:13" s="35" customFormat="1" ht="18" customHeight="1">
      <c r="A13" s="182" t="s">
        <v>916</v>
      </c>
      <c r="B13" s="106">
        <v>16</v>
      </c>
      <c r="C13" s="106">
        <v>17016.09</v>
      </c>
      <c r="D13" s="106">
        <v>12</v>
      </c>
      <c r="E13" s="106">
        <v>12685</v>
      </c>
      <c r="F13" s="106">
        <v>11</v>
      </c>
      <c r="G13" s="106">
        <v>1140.3800000000001</v>
      </c>
      <c r="H13" s="106">
        <v>19</v>
      </c>
      <c r="I13" s="106">
        <v>826</v>
      </c>
      <c r="J13" s="106">
        <v>8</v>
      </c>
      <c r="K13" s="106">
        <v>825.92</v>
      </c>
      <c r="L13" s="106">
        <v>66</v>
      </c>
      <c r="M13" s="22">
        <v>32493.39</v>
      </c>
    </row>
    <row r="14" spans="1:13" s="35" customFormat="1" ht="18" customHeight="1">
      <c r="A14" s="182" t="s">
        <v>964</v>
      </c>
      <c r="B14" s="209">
        <v>14</v>
      </c>
      <c r="C14" s="209">
        <v>169658.8</v>
      </c>
      <c r="D14" s="209">
        <v>14</v>
      </c>
      <c r="E14" s="209">
        <v>14147</v>
      </c>
      <c r="F14" s="209">
        <v>18</v>
      </c>
      <c r="G14" s="209">
        <v>3567.61</v>
      </c>
      <c r="H14" s="209">
        <v>15</v>
      </c>
      <c r="I14" s="209">
        <v>1593.12</v>
      </c>
      <c r="J14" s="209">
        <v>6</v>
      </c>
      <c r="K14" s="209">
        <v>453.89</v>
      </c>
      <c r="L14" s="209">
        <v>67</v>
      </c>
      <c r="M14" s="210">
        <v>189420.42</v>
      </c>
    </row>
    <row r="15" spans="1:13" s="35" customFormat="1" ht="18" customHeight="1">
      <c r="A15" s="182" t="s">
        <v>1091</v>
      </c>
      <c r="B15" s="52">
        <v>30</v>
      </c>
      <c r="C15" s="52">
        <v>72234.87</v>
      </c>
      <c r="D15" s="52">
        <v>42</v>
      </c>
      <c r="E15" s="52">
        <v>82562.14</v>
      </c>
      <c r="F15" s="52">
        <v>34</v>
      </c>
      <c r="G15" s="52">
        <v>4446.6900000000005</v>
      </c>
      <c r="H15" s="52">
        <v>21</v>
      </c>
      <c r="I15" s="52">
        <v>3659.5400000000004</v>
      </c>
      <c r="J15" s="52">
        <v>8</v>
      </c>
      <c r="K15" s="52">
        <v>2150</v>
      </c>
      <c r="L15" s="52">
        <v>135</v>
      </c>
      <c r="M15" s="53">
        <v>165053.24</v>
      </c>
    </row>
    <row r="16" spans="1:13" s="35" customFormat="1" ht="15" customHeight="1">
      <c r="A16" s="946" t="s">
        <v>1092</v>
      </c>
      <c r="B16" s="946"/>
      <c r="C16" s="946"/>
      <c r="D16" s="946"/>
      <c r="E16" s="946"/>
      <c r="F16" s="946"/>
      <c r="G16" s="946"/>
      <c r="H16" s="946"/>
      <c r="I16" s="946"/>
      <c r="J16" s="946"/>
      <c r="K16" s="946"/>
    </row>
    <row r="17" spans="1:13" s="35" customFormat="1" ht="13.5" customHeight="1">
      <c r="A17" s="946" t="s">
        <v>149</v>
      </c>
      <c r="B17" s="946"/>
      <c r="C17" s="946"/>
      <c r="D17" s="946"/>
      <c r="E17" s="946"/>
      <c r="F17" s="946"/>
    </row>
    <row r="18" spans="1:13" s="35" customFormat="1" ht="26.85" customHeight="1"/>
    <row r="19" spans="1:13">
      <c r="B19" s="56"/>
      <c r="C19" s="56"/>
      <c r="D19" s="56"/>
      <c r="E19" s="56"/>
      <c r="F19" s="56"/>
      <c r="G19" s="56"/>
      <c r="H19" s="56"/>
      <c r="I19" s="56"/>
      <c r="J19" s="56"/>
      <c r="K19" s="56"/>
      <c r="L19" s="56"/>
      <c r="M19" s="56"/>
    </row>
    <row r="20" spans="1:13">
      <c r="B20" s="56"/>
      <c r="C20" s="56"/>
      <c r="D20" s="56"/>
      <c r="E20" s="56"/>
      <c r="F20" s="56"/>
      <c r="G20" s="56"/>
      <c r="H20" s="56"/>
      <c r="I20" s="56"/>
      <c r="J20" s="56"/>
      <c r="K20" s="56"/>
      <c r="L20" s="56"/>
      <c r="M20" s="56"/>
    </row>
  </sheetData>
  <mergeCells count="11">
    <mergeCell ref="H3:I3"/>
    <mergeCell ref="A17:F17"/>
    <mergeCell ref="A1:M1"/>
    <mergeCell ref="A2:A3"/>
    <mergeCell ref="B2:I2"/>
    <mergeCell ref="J2:K3"/>
    <mergeCell ref="L2:M3"/>
    <mergeCell ref="B3:C3"/>
    <mergeCell ref="D3:E3"/>
    <mergeCell ref="F3:G3"/>
    <mergeCell ref="A16:K16"/>
  </mergeCells>
  <printOptions horizontalCentered="1"/>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
  <sheetViews>
    <sheetView tabSelected="1" zoomScaleNormal="100" workbookViewId="0">
      <selection sqref="A1:XFD1048576"/>
    </sheetView>
  </sheetViews>
  <sheetFormatPr defaultColWidth="9.140625" defaultRowHeight="15"/>
  <cols>
    <col min="1" max="11" width="14.5703125" style="17" bestFit="1" customWidth="1"/>
    <col min="12" max="12" width="5.42578125" style="17" bestFit="1" customWidth="1"/>
    <col min="13" max="16384" width="9.140625" style="17"/>
  </cols>
  <sheetData>
    <row r="1" spans="1:11" ht="19.5" customHeight="1">
      <c r="A1" s="939" t="s">
        <v>150</v>
      </c>
      <c r="B1" s="939"/>
      <c r="C1" s="939"/>
      <c r="D1" s="939"/>
      <c r="E1" s="939"/>
      <c r="F1" s="939"/>
      <c r="G1" s="939"/>
      <c r="H1" s="939"/>
      <c r="I1" s="939"/>
      <c r="J1" s="939"/>
      <c r="K1" s="939"/>
    </row>
    <row r="2" spans="1:11" s="35" customFormat="1" ht="18" customHeight="1">
      <c r="A2" s="57" t="s">
        <v>141</v>
      </c>
      <c r="B2" s="996" t="s">
        <v>151</v>
      </c>
      <c r="C2" s="997"/>
      <c r="D2" s="996" t="s">
        <v>152</v>
      </c>
      <c r="E2" s="997"/>
      <c r="F2" s="996" t="s">
        <v>153</v>
      </c>
      <c r="G2" s="997"/>
      <c r="H2" s="954" t="s">
        <v>154</v>
      </c>
      <c r="I2" s="955"/>
      <c r="J2" s="996" t="s">
        <v>155</v>
      </c>
      <c r="K2" s="997"/>
    </row>
    <row r="3" spans="1:11" s="35" customFormat="1" ht="27" customHeight="1">
      <c r="A3" s="24" t="s">
        <v>148</v>
      </c>
      <c r="B3" s="36" t="s">
        <v>111</v>
      </c>
      <c r="C3" s="36" t="s">
        <v>560</v>
      </c>
      <c r="D3" s="36" t="s">
        <v>111</v>
      </c>
      <c r="E3" s="36" t="s">
        <v>560</v>
      </c>
      <c r="F3" s="36" t="s">
        <v>111</v>
      </c>
      <c r="G3" s="36" t="s">
        <v>560</v>
      </c>
      <c r="H3" s="36" t="s">
        <v>111</v>
      </c>
      <c r="I3" s="36" t="s">
        <v>560</v>
      </c>
      <c r="J3" s="36" t="s">
        <v>111</v>
      </c>
      <c r="K3" s="36" t="s">
        <v>560</v>
      </c>
    </row>
    <row r="4" spans="1:11" s="42" customFormat="1" ht="18" customHeight="1">
      <c r="A4" s="24" t="s">
        <v>95</v>
      </c>
      <c r="B4" s="26">
        <v>307</v>
      </c>
      <c r="C4" s="41">
        <v>142129.32999999999</v>
      </c>
      <c r="D4" s="27">
        <v>789</v>
      </c>
      <c r="E4" s="41">
        <v>300978.09000000003</v>
      </c>
      <c r="F4" s="26">
        <v>6708</v>
      </c>
      <c r="G4" s="58">
        <v>17111213.622000001</v>
      </c>
      <c r="H4" s="26">
        <v>269</v>
      </c>
      <c r="I4" s="41">
        <v>146807.03</v>
      </c>
      <c r="J4" s="26">
        <v>1375</v>
      </c>
      <c r="K4" s="41">
        <v>1189331.22</v>
      </c>
    </row>
    <row r="5" spans="1:11" s="42" customFormat="1" ht="18" customHeight="1">
      <c r="A5" s="24" t="s">
        <v>96</v>
      </c>
      <c r="B5" s="26">
        <v>292</v>
      </c>
      <c r="C5" s="41">
        <v>214402.46</v>
      </c>
      <c r="D5" s="27">
        <v>186</v>
      </c>
      <c r="E5" s="26">
        <v>74949.789999999994</v>
      </c>
      <c r="F5" s="26">
        <v>4369</v>
      </c>
      <c r="G5" s="26">
        <v>9941202.5449999999</v>
      </c>
      <c r="H5" s="26">
        <v>98</v>
      </c>
      <c r="I5" s="26">
        <v>68924.210000000006</v>
      </c>
      <c r="J5" s="26">
        <v>831</v>
      </c>
      <c r="K5" s="26">
        <v>395498.82799999998</v>
      </c>
    </row>
    <row r="6" spans="1:11" s="35" customFormat="1" ht="18" customHeight="1">
      <c r="A6" s="20" t="s">
        <v>97</v>
      </c>
      <c r="B6" s="22">
        <v>7</v>
      </c>
      <c r="C6" s="22">
        <v>752.4</v>
      </c>
      <c r="D6" s="23">
        <v>45</v>
      </c>
      <c r="E6" s="22">
        <v>10807.72</v>
      </c>
      <c r="F6" s="22">
        <v>288</v>
      </c>
      <c r="G6" s="38">
        <v>1742015.7</v>
      </c>
      <c r="H6" s="22">
        <v>13</v>
      </c>
      <c r="I6" s="22">
        <v>2167.4</v>
      </c>
      <c r="J6" s="22">
        <v>42</v>
      </c>
      <c r="K6" s="38">
        <v>116158.94</v>
      </c>
    </row>
    <row r="7" spans="1:11" s="35" customFormat="1" ht="18" customHeight="1">
      <c r="A7" s="20" t="s">
        <v>98</v>
      </c>
      <c r="B7" s="22">
        <v>11</v>
      </c>
      <c r="C7" s="22">
        <v>1640.69</v>
      </c>
      <c r="D7" s="23">
        <v>8</v>
      </c>
      <c r="E7" s="22">
        <v>1004.56</v>
      </c>
      <c r="F7" s="22">
        <v>370</v>
      </c>
      <c r="G7" s="38">
        <v>1226039.3700000001</v>
      </c>
      <c r="H7" s="22">
        <v>0</v>
      </c>
      <c r="I7" s="22">
        <v>0</v>
      </c>
      <c r="J7" s="22">
        <v>107</v>
      </c>
      <c r="K7" s="22">
        <v>33777.01</v>
      </c>
    </row>
    <row r="8" spans="1:11" s="35" customFormat="1" ht="18" customHeight="1">
      <c r="A8" s="20" t="s">
        <v>99</v>
      </c>
      <c r="B8" s="22">
        <v>39</v>
      </c>
      <c r="C8" s="22">
        <v>35460.199999999997</v>
      </c>
      <c r="D8" s="23">
        <v>17</v>
      </c>
      <c r="E8" s="22">
        <v>3903.21</v>
      </c>
      <c r="F8" s="22">
        <v>854</v>
      </c>
      <c r="G8" s="38">
        <v>1676143.4750000001</v>
      </c>
      <c r="H8" s="22">
        <v>6</v>
      </c>
      <c r="I8" s="22">
        <v>685.3</v>
      </c>
      <c r="J8" s="22">
        <v>144</v>
      </c>
      <c r="K8" s="22">
        <v>29734.959999999999</v>
      </c>
    </row>
    <row r="9" spans="1:11" s="35" customFormat="1" ht="18" customHeight="1">
      <c r="A9" s="20" t="s">
        <v>100</v>
      </c>
      <c r="B9" s="22">
        <v>34</v>
      </c>
      <c r="C9" s="22">
        <v>16879.48</v>
      </c>
      <c r="D9" s="23">
        <v>15</v>
      </c>
      <c r="E9" s="22">
        <v>9976.11</v>
      </c>
      <c r="F9" s="22">
        <v>485</v>
      </c>
      <c r="G9" s="38">
        <v>782921.94</v>
      </c>
      <c r="H9" s="22">
        <v>20</v>
      </c>
      <c r="I9" s="22">
        <v>34987.699999999997</v>
      </c>
      <c r="J9" s="22">
        <v>109</v>
      </c>
      <c r="K9" s="22">
        <v>43192.76</v>
      </c>
    </row>
    <row r="10" spans="1:11" s="35" customFormat="1" ht="18" customHeight="1">
      <c r="A10" s="20" t="s">
        <v>101</v>
      </c>
      <c r="B10" s="22">
        <v>68</v>
      </c>
      <c r="C10" s="22">
        <v>45498.85</v>
      </c>
      <c r="D10" s="23">
        <v>41</v>
      </c>
      <c r="E10" s="22">
        <v>29942.41</v>
      </c>
      <c r="F10" s="22">
        <v>667</v>
      </c>
      <c r="G10" s="38">
        <v>898850.03</v>
      </c>
      <c r="H10" s="22">
        <v>29</v>
      </c>
      <c r="I10" s="22">
        <v>20892.63</v>
      </c>
      <c r="J10" s="22">
        <v>121</v>
      </c>
      <c r="K10" s="22">
        <v>47787.478000000003</v>
      </c>
    </row>
    <row r="11" spans="1:11" s="35" customFormat="1" ht="18" customHeight="1">
      <c r="A11" s="182" t="s">
        <v>102</v>
      </c>
      <c r="B11" s="106">
        <v>35</v>
      </c>
      <c r="C11" s="106">
        <v>64553.55</v>
      </c>
      <c r="D11" s="108">
        <v>24</v>
      </c>
      <c r="E11" s="106">
        <v>5534.1</v>
      </c>
      <c r="F11" s="215">
        <v>886</v>
      </c>
      <c r="G11" s="216">
        <v>2447386.02</v>
      </c>
      <c r="H11" s="106">
        <v>8</v>
      </c>
      <c r="I11" s="106">
        <v>3793.67</v>
      </c>
      <c r="J11" s="106">
        <v>131</v>
      </c>
      <c r="K11" s="106">
        <v>54680.02</v>
      </c>
    </row>
    <row r="12" spans="1:11" s="35" customFormat="1" ht="18" customHeight="1">
      <c r="A12" s="110" t="s">
        <v>916</v>
      </c>
      <c r="B12" s="52">
        <v>39</v>
      </c>
      <c r="C12" s="52">
        <v>13207.45</v>
      </c>
      <c r="D12" s="111">
        <v>24</v>
      </c>
      <c r="E12" s="52">
        <v>3498.16</v>
      </c>
      <c r="F12" s="167">
        <v>405</v>
      </c>
      <c r="G12" s="217">
        <v>369637.19</v>
      </c>
      <c r="H12" s="52">
        <v>14</v>
      </c>
      <c r="I12" s="52">
        <v>3614</v>
      </c>
      <c r="J12" s="52">
        <v>89</v>
      </c>
      <c r="K12" s="52">
        <v>33640.68</v>
      </c>
    </row>
    <row r="13" spans="1:11" s="35" customFormat="1" ht="18" customHeight="1">
      <c r="A13" s="110" t="s">
        <v>964</v>
      </c>
      <c r="B13" s="52">
        <v>59</v>
      </c>
      <c r="C13" s="52">
        <v>36409.839999999997</v>
      </c>
      <c r="D13" s="111">
        <v>12</v>
      </c>
      <c r="E13" s="52">
        <v>10283.52</v>
      </c>
      <c r="F13" s="167">
        <v>414</v>
      </c>
      <c r="G13" s="217">
        <v>798208.82</v>
      </c>
      <c r="H13" s="52">
        <v>8</v>
      </c>
      <c r="I13" s="52">
        <v>2783.51</v>
      </c>
      <c r="J13" s="52">
        <v>88</v>
      </c>
      <c r="K13" s="52">
        <v>36526.980000000003</v>
      </c>
    </row>
    <row r="14" spans="1:11" s="35" customFormat="1" ht="18" customHeight="1">
      <c r="A14" s="110" t="s">
        <v>1091</v>
      </c>
      <c r="B14" s="52">
        <v>33</v>
      </c>
      <c r="C14" s="52">
        <v>24600.385000000002</v>
      </c>
      <c r="D14" s="111">
        <v>31</v>
      </c>
      <c r="E14" s="52">
        <v>5590.9</v>
      </c>
      <c r="F14" s="167">
        <v>899</v>
      </c>
      <c r="G14" s="217">
        <v>842230.65499999991</v>
      </c>
      <c r="H14" s="52">
        <v>65</v>
      </c>
      <c r="I14" s="52">
        <v>15650.96</v>
      </c>
      <c r="J14" s="52">
        <v>134</v>
      </c>
      <c r="K14" s="52">
        <v>43478.06</v>
      </c>
    </row>
    <row r="15" spans="1:11" s="35" customFormat="1" ht="18" customHeight="1">
      <c r="A15" s="946" t="s">
        <v>1092</v>
      </c>
      <c r="B15" s="946"/>
      <c r="C15" s="946"/>
      <c r="D15" s="946"/>
      <c r="E15" s="946"/>
      <c r="F15" s="946"/>
      <c r="G15" s="946"/>
      <c r="H15" s="946"/>
      <c r="I15" s="946"/>
      <c r="J15" s="946"/>
      <c r="K15" s="946"/>
    </row>
    <row r="16" spans="1:11" s="35" customFormat="1" ht="19.5" customHeight="1">
      <c r="A16" s="946" t="s">
        <v>149</v>
      </c>
      <c r="B16" s="946"/>
      <c r="C16" s="946"/>
      <c r="D16" s="946"/>
      <c r="E16" s="946"/>
      <c r="F16" s="946"/>
      <c r="G16" s="946"/>
      <c r="H16" s="946"/>
      <c r="I16" s="946"/>
      <c r="J16" s="946"/>
      <c r="K16" s="946"/>
    </row>
    <row r="17" spans="2:11" s="35" customFormat="1" ht="23.85" customHeight="1"/>
    <row r="19" spans="2:11">
      <c r="B19" s="56"/>
      <c r="C19" s="56"/>
      <c r="D19" s="56"/>
      <c r="E19" s="56"/>
      <c r="F19" s="56"/>
      <c r="G19" s="56"/>
      <c r="H19" s="56"/>
      <c r="I19" s="56"/>
      <c r="J19" s="56"/>
      <c r="K19" s="56"/>
    </row>
  </sheetData>
  <mergeCells count="8">
    <mergeCell ref="A16:K16"/>
    <mergeCell ref="A15:K15"/>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E28" sqref="E28"/>
    </sheetView>
  </sheetViews>
  <sheetFormatPr defaultColWidth="9.140625" defaultRowHeight="15"/>
  <cols>
    <col min="1" max="1" width="17.5703125" style="17" customWidth="1"/>
    <col min="2" max="4" width="14.5703125" style="17" bestFit="1" customWidth="1"/>
    <col min="5" max="5" width="24.140625" style="17" bestFit="1" customWidth="1"/>
    <col min="6" max="6" width="4.5703125" style="17" bestFit="1" customWidth="1"/>
    <col min="7" max="16384" width="9.140625" style="17"/>
  </cols>
  <sheetData>
    <row r="1" spans="1:5" ht="16.5" customHeight="1">
      <c r="A1" s="966" t="s">
        <v>592</v>
      </c>
      <c r="B1" s="966"/>
      <c r="C1" s="966"/>
      <c r="D1" s="966"/>
      <c r="E1" s="966"/>
    </row>
    <row r="2" spans="1:5" s="35" customFormat="1" ht="18" customHeight="1">
      <c r="A2" s="24" t="s">
        <v>156</v>
      </c>
      <c r="B2" s="54" t="s">
        <v>95</v>
      </c>
      <c r="C2" s="54" t="s">
        <v>96</v>
      </c>
      <c r="D2" s="280" t="s">
        <v>1091</v>
      </c>
    </row>
    <row r="3" spans="1:5" s="35" customFormat="1" ht="18" customHeight="1">
      <c r="A3" s="24" t="s">
        <v>136</v>
      </c>
      <c r="B3" s="38">
        <v>1045089.53</v>
      </c>
      <c r="C3" s="46">
        <v>1028207.7200000001</v>
      </c>
      <c r="D3" s="52">
        <v>97896.91</v>
      </c>
      <c r="E3" s="263"/>
    </row>
    <row r="4" spans="1:5" s="35" customFormat="1" ht="18" customHeight="1">
      <c r="A4" s="24" t="s">
        <v>138</v>
      </c>
      <c r="B4" s="22">
        <v>11.168901719999999</v>
      </c>
      <c r="C4" s="22">
        <v>29.017282370000004</v>
      </c>
      <c r="D4" s="298">
        <v>3.569792425000001</v>
      </c>
    </row>
    <row r="5" spans="1:5" s="35" customFormat="1" ht="18" customHeight="1">
      <c r="A5" s="24" t="s">
        <v>137</v>
      </c>
      <c r="B5" s="59">
        <v>15397908.220000001</v>
      </c>
      <c r="C5" s="59">
        <v>12729002.189999999</v>
      </c>
      <c r="D5" s="38">
        <v>1232735.1499999999</v>
      </c>
    </row>
    <row r="6" spans="1:5" s="35" customFormat="1" ht="18.75" customHeight="1">
      <c r="A6" s="946" t="s">
        <v>1092</v>
      </c>
      <c r="B6" s="946"/>
      <c r="C6" s="946"/>
      <c r="D6" s="946"/>
    </row>
    <row r="7" spans="1:5" s="35" customFormat="1" ht="18" customHeight="1">
      <c r="A7" s="946" t="s">
        <v>133</v>
      </c>
      <c r="B7" s="946"/>
      <c r="C7" s="946"/>
      <c r="D7" s="946"/>
    </row>
    <row r="8" spans="1:5" s="35" customFormat="1" ht="28.35" customHeight="1"/>
  </sheetData>
  <mergeCells count="3">
    <mergeCell ref="A1:E1"/>
    <mergeCell ref="A6:D6"/>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activeCell="G19" sqref="G19"/>
    </sheetView>
  </sheetViews>
  <sheetFormatPr defaultColWidth="9.140625" defaultRowHeight="15"/>
  <cols>
    <col min="1" max="12" width="14.5703125" style="17" bestFit="1" customWidth="1"/>
    <col min="13" max="13" width="14" style="17" bestFit="1" customWidth="1"/>
    <col min="14" max="16" width="14.5703125" style="17" bestFit="1" customWidth="1"/>
    <col min="17" max="17" width="0.42578125" style="17" bestFit="1" customWidth="1"/>
    <col min="18" max="18" width="4.5703125" style="17" bestFit="1" customWidth="1"/>
    <col min="19" max="16384" width="9.140625" style="17"/>
  </cols>
  <sheetData>
    <row r="1" spans="1:17" ht="18.75" customHeight="1">
      <c r="A1" s="939" t="s">
        <v>157</v>
      </c>
      <c r="B1" s="939"/>
      <c r="C1" s="939"/>
      <c r="D1" s="939"/>
      <c r="E1" s="939"/>
      <c r="F1" s="939"/>
      <c r="G1" s="939"/>
      <c r="H1" s="939"/>
      <c r="I1" s="939"/>
      <c r="J1" s="939"/>
      <c r="K1" s="939"/>
      <c r="L1" s="939"/>
      <c r="M1" s="939"/>
      <c r="N1" s="939"/>
      <c r="O1" s="939"/>
      <c r="P1" s="939"/>
      <c r="Q1" s="939"/>
    </row>
    <row r="2" spans="1:17" s="35" customFormat="1" ht="18" customHeight="1">
      <c r="A2" s="958" t="s">
        <v>87</v>
      </c>
      <c r="B2" s="958" t="s">
        <v>158</v>
      </c>
      <c r="C2" s="1018" t="s">
        <v>912</v>
      </c>
      <c r="D2" s="958" t="s">
        <v>944</v>
      </c>
      <c r="E2" s="958" t="s">
        <v>159</v>
      </c>
      <c r="F2" s="958" t="s">
        <v>160</v>
      </c>
      <c r="G2" s="958" t="s">
        <v>161</v>
      </c>
      <c r="H2" s="958" t="s">
        <v>593</v>
      </c>
      <c r="I2" s="958" t="s">
        <v>594</v>
      </c>
      <c r="J2" s="958" t="s">
        <v>595</v>
      </c>
      <c r="K2" s="958" t="s">
        <v>162</v>
      </c>
      <c r="L2" s="958" t="s">
        <v>596</v>
      </c>
      <c r="M2" s="958" t="s">
        <v>597</v>
      </c>
      <c r="N2" s="1004" t="s">
        <v>163</v>
      </c>
      <c r="O2" s="1017"/>
      <c r="P2" s="1005"/>
    </row>
    <row r="3" spans="1:17" s="35" customFormat="1" ht="21.75" customHeight="1">
      <c r="A3" s="959"/>
      <c r="B3" s="959"/>
      <c r="C3" s="1019"/>
      <c r="D3" s="959"/>
      <c r="E3" s="959"/>
      <c r="F3" s="959"/>
      <c r="G3" s="959"/>
      <c r="H3" s="959"/>
      <c r="I3" s="959"/>
      <c r="J3" s="959"/>
      <c r="K3" s="959"/>
      <c r="L3" s="959"/>
      <c r="M3" s="959"/>
      <c r="N3" s="19" t="s">
        <v>164</v>
      </c>
      <c r="O3" s="19" t="s">
        <v>165</v>
      </c>
      <c r="P3" s="19" t="s">
        <v>166</v>
      </c>
    </row>
    <row r="4" spans="1:17" s="42" customFormat="1" ht="18" customHeight="1">
      <c r="A4" s="24" t="s">
        <v>95</v>
      </c>
      <c r="B4" s="26">
        <v>5477</v>
      </c>
      <c r="C4" s="26">
        <v>26</v>
      </c>
      <c r="D4" s="26">
        <v>4005</v>
      </c>
      <c r="E4" s="27">
        <v>249</v>
      </c>
      <c r="F4" s="26">
        <v>5500.74</v>
      </c>
      <c r="G4" s="41">
        <v>1045632.04</v>
      </c>
      <c r="H4" s="41">
        <v>1045089.53</v>
      </c>
      <c r="I4" s="26">
        <v>4197.1467068270003</v>
      </c>
      <c r="J4" s="26">
        <v>18999.07157946</v>
      </c>
      <c r="K4" s="41">
        <v>1045632.04</v>
      </c>
      <c r="L4" s="41">
        <v>1045089.44</v>
      </c>
      <c r="M4" s="58">
        <v>20430814.539999999</v>
      </c>
      <c r="N4" s="26">
        <v>51821.84</v>
      </c>
      <c r="O4" s="26">
        <v>48236.35</v>
      </c>
      <c r="P4" s="26">
        <v>49509.15</v>
      </c>
    </row>
    <row r="5" spans="1:17" s="42" customFormat="1" ht="18" customHeight="1">
      <c r="A5" s="24" t="s">
        <v>96</v>
      </c>
      <c r="B5" s="26">
        <v>5327</v>
      </c>
      <c r="C5" s="26">
        <v>29</v>
      </c>
      <c r="D5" s="26">
        <v>3866</v>
      </c>
      <c r="E5" s="27">
        <v>187</v>
      </c>
      <c r="F5" s="26">
        <v>5807.56</v>
      </c>
      <c r="G5" s="41">
        <v>1164004.75</v>
      </c>
      <c r="H5" s="41">
        <v>1028207.7200000001</v>
      </c>
      <c r="I5" s="26">
        <v>5498.4370053475941</v>
      </c>
      <c r="J5" s="26">
        <v>17704.642224961946</v>
      </c>
      <c r="K5" s="41">
        <v>1164004.71</v>
      </c>
      <c r="L5" s="41">
        <v>1028207.57</v>
      </c>
      <c r="M5" s="58">
        <v>26600211.550000001</v>
      </c>
      <c r="N5" s="26">
        <v>62245.43</v>
      </c>
      <c r="O5" s="26">
        <v>47204.5</v>
      </c>
      <c r="P5" s="26">
        <v>58253.82</v>
      </c>
    </row>
    <row r="6" spans="1:17" s="35" customFormat="1" ht="18" customHeight="1">
      <c r="A6" s="20" t="s">
        <v>97</v>
      </c>
      <c r="B6" s="22">
        <v>5485</v>
      </c>
      <c r="C6" s="22">
        <v>26</v>
      </c>
      <c r="D6" s="22">
        <v>3352</v>
      </c>
      <c r="E6" s="23">
        <v>19</v>
      </c>
      <c r="F6" s="22">
        <v>414.49</v>
      </c>
      <c r="G6" s="22">
        <v>65858.95</v>
      </c>
      <c r="H6" s="22">
        <v>82879.45</v>
      </c>
      <c r="I6" s="22">
        <v>4362.0763157900001</v>
      </c>
      <c r="J6" s="22">
        <v>19995.524620618002</v>
      </c>
      <c r="K6" s="22">
        <v>65858.95</v>
      </c>
      <c r="L6" s="22">
        <v>82879.45</v>
      </c>
      <c r="M6" s="59">
        <v>20702706.489999998</v>
      </c>
      <c r="N6" s="22">
        <v>50375.77</v>
      </c>
      <c r="O6" s="22">
        <v>47204.5</v>
      </c>
      <c r="P6" s="22">
        <v>48782.36</v>
      </c>
    </row>
    <row r="7" spans="1:17" s="35" customFormat="1" ht="18" customHeight="1">
      <c r="A7" s="20" t="s">
        <v>98</v>
      </c>
      <c r="B7" s="22">
        <v>5489</v>
      </c>
      <c r="C7" s="22">
        <v>27</v>
      </c>
      <c r="D7" s="22">
        <v>3756</v>
      </c>
      <c r="E7" s="23">
        <v>20</v>
      </c>
      <c r="F7" s="22">
        <v>597.44000000000005</v>
      </c>
      <c r="G7" s="38">
        <v>110997.93</v>
      </c>
      <c r="H7" s="38">
        <v>112500.59</v>
      </c>
      <c r="I7" s="22">
        <v>3793.0931944109998</v>
      </c>
      <c r="J7" s="22">
        <v>18830.441550616</v>
      </c>
      <c r="K7" s="38">
        <v>110997.93</v>
      </c>
      <c r="L7" s="38">
        <v>112500.57</v>
      </c>
      <c r="M7" s="59">
        <v>22299810.27</v>
      </c>
      <c r="N7" s="22">
        <v>52013.22</v>
      </c>
      <c r="O7" s="22">
        <v>48028.07</v>
      </c>
      <c r="P7" s="22">
        <v>51937.440000000002</v>
      </c>
    </row>
    <row r="8" spans="1:17" s="35" customFormat="1" ht="18" customHeight="1">
      <c r="A8" s="20" t="s">
        <v>99</v>
      </c>
      <c r="B8" s="22">
        <v>5494</v>
      </c>
      <c r="C8" s="22">
        <v>27</v>
      </c>
      <c r="D8" s="22">
        <v>3805</v>
      </c>
      <c r="E8" s="23">
        <v>22</v>
      </c>
      <c r="F8" s="22">
        <v>781.29</v>
      </c>
      <c r="G8" s="38">
        <v>184771.57</v>
      </c>
      <c r="H8" s="38">
        <v>149945.81</v>
      </c>
      <c r="I8" s="22">
        <v>6815.7186363640003</v>
      </c>
      <c r="J8" s="22">
        <v>19192.081045449999</v>
      </c>
      <c r="K8" s="38">
        <v>184771.57</v>
      </c>
      <c r="L8" s="38">
        <v>149945.79</v>
      </c>
      <c r="M8" s="59">
        <v>22977769.25</v>
      </c>
      <c r="N8" s="22">
        <v>53126.73</v>
      </c>
      <c r="O8" s="22">
        <v>51450.58</v>
      </c>
      <c r="P8" s="22">
        <v>52482.71</v>
      </c>
    </row>
    <row r="9" spans="1:17" s="35" customFormat="1" ht="18" customHeight="1">
      <c r="A9" s="20" t="s">
        <v>100</v>
      </c>
      <c r="B9" s="22">
        <v>5507</v>
      </c>
      <c r="C9" s="22">
        <v>27</v>
      </c>
      <c r="D9" s="22">
        <v>3803</v>
      </c>
      <c r="E9" s="23">
        <v>21</v>
      </c>
      <c r="F9" s="22">
        <v>715.05</v>
      </c>
      <c r="G9" s="38">
        <v>141832.9</v>
      </c>
      <c r="H9" s="38">
        <v>116034.8</v>
      </c>
      <c r="I9" s="22">
        <v>5525.466666667</v>
      </c>
      <c r="J9" s="22">
        <v>16227.508565835</v>
      </c>
      <c r="K9" s="38">
        <v>141832.85999999999</v>
      </c>
      <c r="L9" s="38">
        <v>116034.72</v>
      </c>
      <c r="M9" s="59">
        <v>23549748.899999999</v>
      </c>
      <c r="N9" s="22">
        <v>53290.81</v>
      </c>
      <c r="O9" s="22">
        <v>51802.73</v>
      </c>
      <c r="P9" s="22">
        <v>52586.84</v>
      </c>
    </row>
    <row r="10" spans="1:17" s="35" customFormat="1" ht="18" customHeight="1">
      <c r="A10" s="20" t="s">
        <v>101</v>
      </c>
      <c r="B10" s="22">
        <v>5521</v>
      </c>
      <c r="C10" s="22">
        <v>26</v>
      </c>
      <c r="D10" s="22">
        <v>3803</v>
      </c>
      <c r="E10" s="23">
        <v>21</v>
      </c>
      <c r="F10" s="22">
        <v>631.82000000000005</v>
      </c>
      <c r="G10" s="38">
        <v>120719.1</v>
      </c>
      <c r="H10" s="38">
        <v>109181.09</v>
      </c>
      <c r="I10" s="22">
        <v>5199.0995238100004</v>
      </c>
      <c r="J10" s="22">
        <v>17280.410559970001</v>
      </c>
      <c r="K10" s="38">
        <v>120719.1</v>
      </c>
      <c r="L10" s="38">
        <v>109181.09</v>
      </c>
      <c r="M10" s="59">
        <v>25002084.010000002</v>
      </c>
      <c r="N10" s="22">
        <v>57625.26</v>
      </c>
      <c r="O10" s="22">
        <v>52804.08</v>
      </c>
      <c r="P10" s="22">
        <v>57552.39</v>
      </c>
    </row>
    <row r="11" spans="1:17" s="35" customFormat="1" ht="18" customHeight="1">
      <c r="A11" s="182" t="s">
        <v>102</v>
      </c>
      <c r="B11" s="106">
        <v>5533</v>
      </c>
      <c r="C11" s="106">
        <v>29</v>
      </c>
      <c r="D11" s="106">
        <v>3784</v>
      </c>
      <c r="E11" s="108">
        <v>21</v>
      </c>
      <c r="F11" s="106">
        <v>604.92999999999995</v>
      </c>
      <c r="G11" s="107">
        <v>131254.43</v>
      </c>
      <c r="H11" s="107">
        <v>128974.85</v>
      </c>
      <c r="I11" s="106">
        <v>6141.6595238099999</v>
      </c>
      <c r="J11" s="106">
        <v>21320.623873837001</v>
      </c>
      <c r="K11" s="107">
        <v>131254.43</v>
      </c>
      <c r="L11" s="107">
        <v>128974.84</v>
      </c>
      <c r="M11" s="109">
        <v>25986746.629999999</v>
      </c>
      <c r="N11" s="106">
        <v>60412.32</v>
      </c>
      <c r="O11" s="106">
        <v>57263.9</v>
      </c>
      <c r="P11" s="106">
        <v>59126.36</v>
      </c>
    </row>
    <row r="12" spans="1:17" s="35" customFormat="1" ht="18" customHeight="1">
      <c r="A12" s="218" t="s">
        <v>916</v>
      </c>
      <c r="B12" s="52">
        <v>5285</v>
      </c>
      <c r="C12" s="52">
        <v>29</v>
      </c>
      <c r="D12" s="52">
        <v>3818</v>
      </c>
      <c r="E12" s="111">
        <v>20</v>
      </c>
      <c r="F12" s="52">
        <v>724.27</v>
      </c>
      <c r="G12" s="53">
        <v>115895.99</v>
      </c>
      <c r="H12" s="53">
        <v>133728.53</v>
      </c>
      <c r="I12" s="52">
        <v>6686.4264999999996</v>
      </c>
      <c r="J12" s="52">
        <v>18463.905725764998</v>
      </c>
      <c r="K12" s="53">
        <v>115895.99</v>
      </c>
      <c r="L12" s="53">
        <v>133728.53</v>
      </c>
      <c r="M12" s="112">
        <v>25920458.07</v>
      </c>
      <c r="N12" s="52">
        <v>62245.43</v>
      </c>
      <c r="O12" s="52">
        <v>58551.14</v>
      </c>
      <c r="P12" s="52">
        <v>59306.93</v>
      </c>
    </row>
    <row r="13" spans="1:17" s="35" customFormat="1" ht="18" customHeight="1">
      <c r="A13" s="218" t="s">
        <v>964</v>
      </c>
      <c r="B13" s="52">
        <v>5304</v>
      </c>
      <c r="C13" s="52">
        <v>29</v>
      </c>
      <c r="D13" s="52">
        <v>3825</v>
      </c>
      <c r="E13" s="111">
        <v>20</v>
      </c>
      <c r="F13" s="52">
        <v>640.08999999999992</v>
      </c>
      <c r="G13" s="53">
        <v>102631.11999999998</v>
      </c>
      <c r="H13" s="52">
        <v>97065.69</v>
      </c>
      <c r="I13" s="52">
        <v>4853.2844999999998</v>
      </c>
      <c r="J13" s="52">
        <v>15164.381571341532</v>
      </c>
      <c r="K13" s="53">
        <v>115895.98999999999</v>
      </c>
      <c r="L13" s="52">
        <v>97065.680000000008</v>
      </c>
      <c r="M13" s="112">
        <v>25717228.449999999</v>
      </c>
      <c r="N13" s="52">
        <v>61036.56</v>
      </c>
      <c r="O13" s="52">
        <v>56382.93</v>
      </c>
      <c r="P13" s="52">
        <v>57064.87</v>
      </c>
    </row>
    <row r="14" spans="1:17" s="35" customFormat="1" ht="18" customHeight="1">
      <c r="A14" s="218" t="s">
        <v>1091</v>
      </c>
      <c r="B14" s="52">
        <v>5327</v>
      </c>
      <c r="C14" s="52">
        <v>29</v>
      </c>
      <c r="D14" s="52">
        <v>3866</v>
      </c>
      <c r="E14" s="111">
        <v>23</v>
      </c>
      <c r="F14" s="52">
        <v>698.18</v>
      </c>
      <c r="G14" s="53">
        <v>190042.76</v>
      </c>
      <c r="H14" s="52">
        <v>97896.91</v>
      </c>
      <c r="I14" s="52">
        <v>4256.3873913043481</v>
      </c>
      <c r="J14" s="52">
        <v>14021.729353461858</v>
      </c>
      <c r="K14" s="53">
        <v>190042.76</v>
      </c>
      <c r="L14" s="52">
        <v>97896.9</v>
      </c>
      <c r="M14" s="112">
        <v>26600211.550000001</v>
      </c>
      <c r="N14" s="52">
        <v>59203.37</v>
      </c>
      <c r="O14" s="52">
        <v>55132.68</v>
      </c>
      <c r="P14" s="52">
        <v>58253.82</v>
      </c>
    </row>
    <row r="15" spans="1:17" s="35" customFormat="1" ht="19.5" customHeight="1">
      <c r="A15" s="946" t="s">
        <v>1092</v>
      </c>
      <c r="B15" s="946"/>
      <c r="C15" s="946"/>
      <c r="D15" s="946"/>
      <c r="E15" s="946"/>
      <c r="F15" s="946"/>
      <c r="G15" s="946"/>
      <c r="H15" s="946"/>
    </row>
    <row r="16" spans="1:17" s="35" customFormat="1" ht="18" customHeight="1">
      <c r="A16" s="946" t="s">
        <v>167</v>
      </c>
      <c r="B16" s="946"/>
      <c r="C16" s="946"/>
      <c r="D16" s="946"/>
      <c r="E16" s="946"/>
      <c r="F16" s="946"/>
      <c r="G16" s="946"/>
      <c r="H16" s="946"/>
    </row>
    <row r="17" spans="8:8" s="35" customFormat="1" ht="24.6" customHeight="1"/>
    <row r="20" spans="8:8">
      <c r="H20" s="56"/>
    </row>
  </sheetData>
  <mergeCells count="17">
    <mergeCell ref="N2:P2"/>
    <mergeCell ref="A15:H15"/>
    <mergeCell ref="A1:Q1"/>
    <mergeCell ref="A2:A3"/>
    <mergeCell ref="B2:B3"/>
    <mergeCell ref="C2:C3"/>
    <mergeCell ref="D2:D3"/>
    <mergeCell ref="E2:E3"/>
    <mergeCell ref="F2:F3"/>
    <mergeCell ref="G2:G3"/>
    <mergeCell ref="H2:H3"/>
    <mergeCell ref="I2:I3"/>
    <mergeCell ref="A16:H16"/>
    <mergeCell ref="J2:J3"/>
    <mergeCell ref="K2:K3"/>
    <mergeCell ref="L2:L3"/>
    <mergeCell ref="M2:M3"/>
  </mergeCells>
  <printOptions horizontalCentered="1"/>
  <pageMargins left="0.78431372549019618" right="0.78431372549019618" top="0.98039215686274517" bottom="0.98039215686274517" header="0.50980392156862753" footer="0.50980392156862753"/>
  <pageSetup paperSize="9" scale="56"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E18" sqref="E18"/>
    </sheetView>
  </sheetViews>
  <sheetFormatPr defaultColWidth="9.140625" defaultRowHeight="15"/>
  <cols>
    <col min="1" max="16" width="14.5703125" style="17" bestFit="1" customWidth="1"/>
    <col min="17" max="17" width="4.5703125" style="17" bestFit="1" customWidth="1"/>
    <col min="18" max="16384" width="9.140625" style="17"/>
  </cols>
  <sheetData>
    <row r="1" spans="1:16" ht="14.25" customHeight="1">
      <c r="A1" s="939" t="s">
        <v>168</v>
      </c>
      <c r="B1" s="939"/>
      <c r="C1" s="939"/>
      <c r="D1" s="939"/>
      <c r="E1" s="939"/>
      <c r="F1" s="939"/>
      <c r="G1" s="939"/>
      <c r="H1" s="939"/>
      <c r="I1" s="939"/>
      <c r="J1" s="939"/>
      <c r="K1" s="939"/>
      <c r="L1" s="939"/>
      <c r="M1" s="939"/>
      <c r="N1" s="939"/>
      <c r="O1" s="939"/>
      <c r="P1" s="939"/>
    </row>
    <row r="2" spans="1:16" s="35" customFormat="1" ht="18.75" customHeight="1">
      <c r="A2" s="958" t="s">
        <v>87</v>
      </c>
      <c r="B2" s="958" t="s">
        <v>158</v>
      </c>
      <c r="C2" s="1018" t="s">
        <v>912</v>
      </c>
      <c r="D2" s="958" t="s">
        <v>913</v>
      </c>
      <c r="E2" s="958" t="s">
        <v>159</v>
      </c>
      <c r="F2" s="958" t="s">
        <v>160</v>
      </c>
      <c r="G2" s="958" t="s">
        <v>161</v>
      </c>
      <c r="H2" s="958" t="s">
        <v>598</v>
      </c>
      <c r="I2" s="958" t="s">
        <v>594</v>
      </c>
      <c r="J2" s="958" t="s">
        <v>595</v>
      </c>
      <c r="K2" s="958" t="s">
        <v>162</v>
      </c>
      <c r="L2" s="958" t="s">
        <v>599</v>
      </c>
      <c r="M2" s="958" t="s">
        <v>597</v>
      </c>
      <c r="N2" s="1004" t="s">
        <v>169</v>
      </c>
      <c r="O2" s="1017"/>
      <c r="P2" s="1005"/>
    </row>
    <row r="3" spans="1:16" s="35" customFormat="1" ht="21" customHeight="1">
      <c r="A3" s="959"/>
      <c r="B3" s="959"/>
      <c r="C3" s="1019"/>
      <c r="D3" s="959"/>
      <c r="E3" s="959"/>
      <c r="F3" s="959"/>
      <c r="G3" s="959"/>
      <c r="H3" s="959"/>
      <c r="I3" s="959"/>
      <c r="J3" s="959"/>
      <c r="K3" s="959"/>
      <c r="L3" s="959"/>
      <c r="M3" s="959"/>
      <c r="N3" s="19" t="s">
        <v>164</v>
      </c>
      <c r="O3" s="19" t="s">
        <v>165</v>
      </c>
      <c r="P3" s="19" t="s">
        <v>166</v>
      </c>
    </row>
    <row r="4" spans="1:16" s="42" customFormat="1" ht="18" customHeight="1">
      <c r="A4" s="24" t="s">
        <v>95</v>
      </c>
      <c r="B4" s="26">
        <v>1968</v>
      </c>
      <c r="C4" s="27">
        <v>24</v>
      </c>
      <c r="D4" s="26">
        <v>2053</v>
      </c>
      <c r="E4" s="27">
        <v>249</v>
      </c>
      <c r="F4" s="26">
        <v>46328.019970000001</v>
      </c>
      <c r="G4" s="41">
        <v>7429579.2529999996</v>
      </c>
      <c r="H4" s="58">
        <v>15397908.220000001</v>
      </c>
      <c r="I4" s="26">
        <v>61838.988830000002</v>
      </c>
      <c r="J4" s="26">
        <v>33236.706919999997</v>
      </c>
      <c r="K4" s="41">
        <v>7429579.2529999996</v>
      </c>
      <c r="L4" s="58">
        <v>15397908.220000001</v>
      </c>
      <c r="M4" s="58">
        <v>20295812.59</v>
      </c>
      <c r="N4" s="26">
        <v>15431.75</v>
      </c>
      <c r="O4" s="26">
        <v>8055.8</v>
      </c>
      <c r="P4" s="26">
        <v>14690.7</v>
      </c>
    </row>
    <row r="5" spans="1:16" s="42" customFormat="1" ht="18" customHeight="1">
      <c r="A5" s="24" t="s">
        <v>96</v>
      </c>
      <c r="B5" s="26">
        <v>2035</v>
      </c>
      <c r="C5" s="27">
        <v>25</v>
      </c>
      <c r="D5" s="26">
        <v>2170</v>
      </c>
      <c r="E5" s="27">
        <v>187</v>
      </c>
      <c r="F5" s="26">
        <v>41625.22</v>
      </c>
      <c r="G5" s="41">
        <v>5806375.9900000002</v>
      </c>
      <c r="H5" s="58">
        <v>12729002.189999999</v>
      </c>
      <c r="I5" s="26">
        <v>68069.53</v>
      </c>
      <c r="J5" s="26">
        <v>30580.02</v>
      </c>
      <c r="K5" s="41">
        <v>5806375.9900000002</v>
      </c>
      <c r="L5" s="58">
        <v>12729002.189999999</v>
      </c>
      <c r="M5" s="58">
        <v>25537037.971554302</v>
      </c>
      <c r="N5" s="26">
        <v>18604.45</v>
      </c>
      <c r="O5" s="26">
        <v>14151.4</v>
      </c>
      <c r="P5" s="26">
        <v>17354.05</v>
      </c>
    </row>
    <row r="6" spans="1:16" s="35" customFormat="1" ht="18" customHeight="1">
      <c r="A6" s="20" t="s">
        <v>97</v>
      </c>
      <c r="B6" s="22">
        <v>1968</v>
      </c>
      <c r="C6" s="23">
        <v>24</v>
      </c>
      <c r="D6" s="22">
        <v>1950</v>
      </c>
      <c r="E6" s="23">
        <v>19</v>
      </c>
      <c r="F6" s="22">
        <v>3850.38</v>
      </c>
      <c r="G6" s="38">
        <v>500846.51</v>
      </c>
      <c r="H6" s="38">
        <v>1330686.78</v>
      </c>
      <c r="I6" s="22">
        <v>70036.149999999994</v>
      </c>
      <c r="J6" s="22">
        <v>34559.870000000003</v>
      </c>
      <c r="K6" s="38">
        <v>500846.51</v>
      </c>
      <c r="L6" s="38">
        <v>1330686.78</v>
      </c>
      <c r="M6" s="59">
        <v>20556970.899999999</v>
      </c>
      <c r="N6" s="22">
        <v>15044.35</v>
      </c>
      <c r="O6" s="22">
        <v>14151.4</v>
      </c>
      <c r="P6" s="22">
        <v>14631.1</v>
      </c>
    </row>
    <row r="7" spans="1:16" s="35" customFormat="1" ht="18" customHeight="1">
      <c r="A7" s="20" t="s">
        <v>98</v>
      </c>
      <c r="B7" s="22">
        <v>1973</v>
      </c>
      <c r="C7" s="23">
        <v>23</v>
      </c>
      <c r="D7" s="22">
        <v>1952</v>
      </c>
      <c r="E7" s="23">
        <v>20</v>
      </c>
      <c r="F7" s="22">
        <v>4665.87</v>
      </c>
      <c r="G7" s="38">
        <v>754337.71</v>
      </c>
      <c r="H7" s="38">
        <v>1567915.34</v>
      </c>
      <c r="I7" s="22">
        <v>78395.77</v>
      </c>
      <c r="J7" s="22">
        <v>33603.919999999998</v>
      </c>
      <c r="K7" s="38">
        <v>754337.71</v>
      </c>
      <c r="L7" s="38">
        <v>1567915.34</v>
      </c>
      <c r="M7" s="59">
        <v>22151944.530000001</v>
      </c>
      <c r="N7" s="22">
        <v>15606.35</v>
      </c>
      <c r="O7" s="22">
        <v>14461.5</v>
      </c>
      <c r="P7" s="22">
        <v>15582.8</v>
      </c>
    </row>
    <row r="8" spans="1:16" s="35" customFormat="1" ht="18" customHeight="1">
      <c r="A8" s="20" t="s">
        <v>99</v>
      </c>
      <c r="B8" s="22">
        <v>1981</v>
      </c>
      <c r="C8" s="23">
        <v>23</v>
      </c>
      <c r="D8" s="22">
        <v>1968</v>
      </c>
      <c r="E8" s="23">
        <v>22</v>
      </c>
      <c r="F8" s="22">
        <v>5072.84</v>
      </c>
      <c r="G8" s="38">
        <v>864174.95</v>
      </c>
      <c r="H8" s="38">
        <v>1554693.69</v>
      </c>
      <c r="I8" s="22">
        <v>70667.899999999994</v>
      </c>
      <c r="J8" s="22">
        <v>30647.4</v>
      </c>
      <c r="K8" s="38">
        <v>864174.95</v>
      </c>
      <c r="L8" s="38">
        <v>1554693.69</v>
      </c>
      <c r="M8" s="59">
        <v>22814760.579999998</v>
      </c>
      <c r="N8" s="22">
        <v>15915.65</v>
      </c>
      <c r="O8" s="22">
        <v>15450.9</v>
      </c>
      <c r="P8" s="22">
        <v>15721.5</v>
      </c>
    </row>
    <row r="9" spans="1:16" s="35" customFormat="1" ht="18" customHeight="1">
      <c r="A9" s="20" t="s">
        <v>100</v>
      </c>
      <c r="B9" s="22">
        <v>1988</v>
      </c>
      <c r="C9" s="23">
        <v>22</v>
      </c>
      <c r="D9" s="22">
        <v>1962</v>
      </c>
      <c r="E9" s="23">
        <v>21</v>
      </c>
      <c r="F9" s="22">
        <v>4589.29</v>
      </c>
      <c r="G9" s="38">
        <v>631590.01</v>
      </c>
      <c r="H9" s="38">
        <v>1315715.92</v>
      </c>
      <c r="I9" s="22">
        <v>62653.14</v>
      </c>
      <c r="J9" s="22">
        <v>28669.27</v>
      </c>
      <c r="K9" s="38">
        <v>631590.01</v>
      </c>
      <c r="L9" s="38">
        <v>1315715.92</v>
      </c>
      <c r="M9" s="59">
        <v>23355719.16</v>
      </c>
      <c r="N9" s="22">
        <v>15962.25</v>
      </c>
      <c r="O9" s="22">
        <v>15513.45</v>
      </c>
      <c r="P9" s="22">
        <v>15763.05</v>
      </c>
    </row>
    <row r="10" spans="1:16" s="35" customFormat="1" ht="18" customHeight="1">
      <c r="A10" s="20" t="s">
        <v>101</v>
      </c>
      <c r="B10" s="22">
        <v>2002</v>
      </c>
      <c r="C10" s="23">
        <v>25</v>
      </c>
      <c r="D10" s="22">
        <v>1987</v>
      </c>
      <c r="E10" s="23">
        <v>21</v>
      </c>
      <c r="F10" s="22">
        <v>4440.18</v>
      </c>
      <c r="G10" s="38">
        <v>561917.53</v>
      </c>
      <c r="H10" s="38">
        <v>1321391.03</v>
      </c>
      <c r="I10" s="22">
        <v>62923.38</v>
      </c>
      <c r="J10" s="22">
        <v>29759.85</v>
      </c>
      <c r="K10" s="38">
        <v>561917.53</v>
      </c>
      <c r="L10" s="38">
        <v>1321391.03</v>
      </c>
      <c r="M10" s="59">
        <v>24828177.979476798</v>
      </c>
      <c r="N10" s="22">
        <v>17153.5</v>
      </c>
      <c r="O10" s="22">
        <v>15834.65</v>
      </c>
      <c r="P10" s="22">
        <v>17132.2</v>
      </c>
    </row>
    <row r="11" spans="1:16" s="35" customFormat="1" ht="18" customHeight="1">
      <c r="A11" s="20" t="s">
        <v>102</v>
      </c>
      <c r="B11" s="22">
        <v>2005</v>
      </c>
      <c r="C11" s="23">
        <v>25</v>
      </c>
      <c r="D11" s="22">
        <v>1984</v>
      </c>
      <c r="E11" s="23">
        <v>21</v>
      </c>
      <c r="F11" s="22">
        <v>4653.51</v>
      </c>
      <c r="G11" s="38">
        <v>672135.47</v>
      </c>
      <c r="H11" s="38">
        <v>1439017.02</v>
      </c>
      <c r="I11" s="22">
        <v>68524.62</v>
      </c>
      <c r="J11" s="22">
        <v>30923.26</v>
      </c>
      <c r="K11" s="38">
        <v>672135.47</v>
      </c>
      <c r="L11" s="38">
        <v>1439017.02</v>
      </c>
      <c r="M11" s="59">
        <v>25806564.7541232</v>
      </c>
      <c r="N11" s="22">
        <v>17947.650000000001</v>
      </c>
      <c r="O11" s="22">
        <v>17055.05</v>
      </c>
      <c r="P11" s="22">
        <v>17618.150000000001</v>
      </c>
    </row>
    <row r="12" spans="1:16" s="35" customFormat="1" ht="18" customHeight="1">
      <c r="A12" s="182" t="s">
        <v>916</v>
      </c>
      <c r="B12" s="106">
        <v>2016</v>
      </c>
      <c r="C12" s="108">
        <v>25</v>
      </c>
      <c r="D12" s="106">
        <v>2001</v>
      </c>
      <c r="E12" s="108">
        <v>20</v>
      </c>
      <c r="F12" s="106">
        <v>5281.22</v>
      </c>
      <c r="G12" s="107">
        <v>664261.79</v>
      </c>
      <c r="H12" s="107">
        <v>1627216.86</v>
      </c>
      <c r="I12" s="106">
        <v>81360.84</v>
      </c>
      <c r="J12" s="106">
        <v>30811.38</v>
      </c>
      <c r="K12" s="107">
        <v>664261.79</v>
      </c>
      <c r="L12" s="107">
        <v>1627216.86</v>
      </c>
      <c r="M12" s="109">
        <v>25737782.529004</v>
      </c>
      <c r="N12" s="106">
        <v>18604.45</v>
      </c>
      <c r="O12" s="106">
        <v>17452.900000000001</v>
      </c>
      <c r="P12" s="106">
        <v>17671.650000000001</v>
      </c>
    </row>
    <row r="13" spans="1:16" s="35" customFormat="1" ht="18" customHeight="1">
      <c r="A13" s="110" t="s">
        <v>964</v>
      </c>
      <c r="B13" s="52">
        <v>2035</v>
      </c>
      <c r="C13" s="111">
        <v>25</v>
      </c>
      <c r="D13" s="52">
        <v>2022</v>
      </c>
      <c r="E13" s="111">
        <v>20</v>
      </c>
      <c r="F13" s="52">
        <v>4575.5</v>
      </c>
      <c r="G13" s="53">
        <v>488238.36</v>
      </c>
      <c r="H13" s="53">
        <v>1339630.3999999999</v>
      </c>
      <c r="I13" s="52">
        <v>66981.52</v>
      </c>
      <c r="J13" s="52">
        <v>29278.34</v>
      </c>
      <c r="K13" s="53">
        <v>488238.36</v>
      </c>
      <c r="L13" s="53">
        <v>1339630.3999999999</v>
      </c>
      <c r="M13" s="112">
        <v>25537037.971554302</v>
      </c>
      <c r="N13" s="52">
        <v>18210.150000000001</v>
      </c>
      <c r="O13" s="52">
        <v>16782.400000000001</v>
      </c>
      <c r="P13" s="52">
        <v>16983.2</v>
      </c>
    </row>
    <row r="14" spans="1:16" s="35" customFormat="1" ht="18" customHeight="1">
      <c r="A14" s="110" t="s">
        <v>1091</v>
      </c>
      <c r="B14" s="52">
        <v>2053</v>
      </c>
      <c r="C14" s="111">
        <v>27</v>
      </c>
      <c r="D14" s="52">
        <v>2052</v>
      </c>
      <c r="E14" s="111">
        <v>23</v>
      </c>
      <c r="F14" s="52">
        <v>4496.4399999999996</v>
      </c>
      <c r="G14" s="53">
        <v>668873.66</v>
      </c>
      <c r="H14" s="53">
        <v>1232735.1499999999</v>
      </c>
      <c r="I14" s="52">
        <v>53597.18</v>
      </c>
      <c r="J14" s="52">
        <v>27415.8</v>
      </c>
      <c r="K14" s="53">
        <v>668873.66</v>
      </c>
      <c r="L14" s="53">
        <v>1232735.1499999999</v>
      </c>
      <c r="M14" s="112">
        <v>26402579.454611</v>
      </c>
      <c r="N14" s="52">
        <v>17639.5</v>
      </c>
      <c r="O14" s="52">
        <v>16410.2</v>
      </c>
      <c r="P14" s="52">
        <v>17354.05</v>
      </c>
    </row>
    <row r="15" spans="1:16" s="35" customFormat="1" ht="15" customHeight="1">
      <c r="A15" s="1020" t="s">
        <v>170</v>
      </c>
      <c r="B15" s="1020"/>
      <c r="C15" s="1020"/>
      <c r="D15" s="1020"/>
      <c r="E15" s="1020"/>
      <c r="F15" s="1020"/>
      <c r="G15" s="1020"/>
      <c r="H15" s="1020"/>
    </row>
    <row r="16" spans="1:16" s="35" customFormat="1" ht="13.5" customHeight="1">
      <c r="A16" s="1020" t="s">
        <v>1152</v>
      </c>
      <c r="B16" s="1020"/>
      <c r="C16" s="1020"/>
      <c r="D16" s="1020"/>
      <c r="E16" s="1020"/>
      <c r="F16" s="1020"/>
      <c r="G16" s="1020"/>
      <c r="H16" s="1020"/>
    </row>
    <row r="17" spans="1:13" s="35" customFormat="1" ht="13.5" customHeight="1">
      <c r="A17" s="1020" t="s">
        <v>171</v>
      </c>
      <c r="B17" s="1020"/>
      <c r="C17" s="1020"/>
      <c r="D17" s="1020"/>
      <c r="E17" s="1020"/>
      <c r="F17" s="1020"/>
      <c r="G17" s="1020"/>
      <c r="H17" s="1020"/>
    </row>
    <row r="18" spans="1:13" s="35" customFormat="1" ht="28.35" customHeight="1"/>
    <row r="20" spans="1:13">
      <c r="B20" s="507"/>
      <c r="C20" s="56"/>
      <c r="D20" s="56"/>
      <c r="E20" s="56"/>
      <c r="F20" s="56"/>
      <c r="G20" s="56"/>
      <c r="H20" s="56"/>
      <c r="I20" s="56"/>
      <c r="J20" s="56"/>
      <c r="K20" s="56"/>
      <c r="L20" s="56"/>
      <c r="M20" s="56"/>
    </row>
  </sheetData>
  <mergeCells count="18">
    <mergeCell ref="A1:P1"/>
    <mergeCell ref="A2:A3"/>
    <mergeCell ref="B2:B3"/>
    <mergeCell ref="C2:C3"/>
    <mergeCell ref="D2:D3"/>
    <mergeCell ref="N2:P2"/>
    <mergeCell ref="L2:L3"/>
    <mergeCell ref="E2:E3"/>
    <mergeCell ref="F2:F3"/>
    <mergeCell ref="G2:G3"/>
    <mergeCell ref="M2:M3"/>
    <mergeCell ref="H2:H3"/>
    <mergeCell ref="I2:I3"/>
    <mergeCell ref="A15:H15"/>
    <mergeCell ref="A16:H16"/>
    <mergeCell ref="A17:H17"/>
    <mergeCell ref="J2:J3"/>
    <mergeCell ref="K2:K3"/>
  </mergeCells>
  <printOptions horizontalCentered="1"/>
  <pageMargins left="0.78431372549019618" right="0.78431372549019618" top="0.98039215686274517" bottom="0.98039215686274517" header="0.50980392156862753" footer="0.50980392156862753"/>
  <pageSetup paperSize="9" scale="56"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Normal="100" workbookViewId="0">
      <selection activeCell="E23" sqref="E23"/>
    </sheetView>
  </sheetViews>
  <sheetFormatPr defaultRowHeight="15.75"/>
  <cols>
    <col min="1" max="1" width="46.42578125" style="180" bestFit="1" customWidth="1"/>
    <col min="2" max="3" width="14.5703125" style="180" bestFit="1" customWidth="1"/>
    <col min="4" max="4" width="6.85546875" bestFit="1" customWidth="1"/>
    <col min="5" max="5" width="30.5703125" bestFit="1" customWidth="1"/>
    <col min="6" max="6" width="4.5703125" bestFit="1" customWidth="1"/>
  </cols>
  <sheetData>
    <row r="1" spans="1:4" ht="15.75" customHeight="1">
      <c r="A1" s="924" t="s">
        <v>0</v>
      </c>
      <c r="B1" s="924"/>
      <c r="C1" s="924"/>
      <c r="D1" s="924"/>
    </row>
    <row r="2" spans="1:4" s="1" customFormat="1" ht="19.5" customHeight="1">
      <c r="A2" s="18" t="s">
        <v>35</v>
      </c>
      <c r="B2" s="54" t="s">
        <v>95</v>
      </c>
      <c r="C2" s="54" t="s">
        <v>96</v>
      </c>
    </row>
    <row r="3" spans="1:4" s="1" customFormat="1" ht="18" customHeight="1">
      <c r="A3" s="20" t="s">
        <v>36</v>
      </c>
      <c r="B3" s="22">
        <v>3</v>
      </c>
      <c r="C3" s="177">
        <v>3</v>
      </c>
    </row>
    <row r="4" spans="1:4" s="1" customFormat="1" ht="18" customHeight="1">
      <c r="A4" s="20" t="s">
        <v>37</v>
      </c>
      <c r="B4" s="22">
        <v>3</v>
      </c>
      <c r="C4" s="177">
        <v>3</v>
      </c>
    </row>
    <row r="5" spans="1:4" s="1" customFormat="1" ht="18" customHeight="1">
      <c r="A5" s="20" t="s">
        <v>38</v>
      </c>
      <c r="B5" s="22">
        <v>3</v>
      </c>
      <c r="C5" s="177">
        <v>3</v>
      </c>
    </row>
    <row r="6" spans="1:4" s="1" customFormat="1" ht="18" customHeight="1">
      <c r="A6" s="20" t="s">
        <v>39</v>
      </c>
      <c r="B6" s="22">
        <v>5</v>
      </c>
      <c r="C6" s="177">
        <v>5</v>
      </c>
    </row>
    <row r="7" spans="1:4" s="1" customFormat="1" ht="18" customHeight="1">
      <c r="A7" s="20" t="s">
        <v>40</v>
      </c>
      <c r="B7" s="22">
        <v>4639</v>
      </c>
      <c r="C7" s="177">
        <v>4671</v>
      </c>
    </row>
    <row r="8" spans="1:4" s="1" customFormat="1" ht="18" customHeight="1">
      <c r="A8" s="20" t="s">
        <v>41</v>
      </c>
      <c r="B8" s="22">
        <v>3582</v>
      </c>
      <c r="C8" s="177">
        <v>3627</v>
      </c>
    </row>
    <row r="9" spans="1:4" s="1" customFormat="1" ht="18" customHeight="1">
      <c r="A9" s="20" t="s">
        <v>42</v>
      </c>
      <c r="B9" s="22">
        <v>2772</v>
      </c>
      <c r="C9" s="177">
        <v>2796</v>
      </c>
    </row>
    <row r="10" spans="1:4" s="1" customFormat="1" ht="18" customHeight="1">
      <c r="A10" s="20" t="s">
        <v>43</v>
      </c>
      <c r="B10" s="22">
        <v>445</v>
      </c>
      <c r="C10" s="177">
        <v>448</v>
      </c>
    </row>
    <row r="11" spans="1:4" s="1" customFormat="1" ht="18" customHeight="1">
      <c r="A11" s="20" t="s">
        <v>44</v>
      </c>
      <c r="B11" s="22">
        <v>2206</v>
      </c>
      <c r="C11" s="177">
        <v>2126</v>
      </c>
    </row>
    <row r="12" spans="1:4" s="1" customFormat="1" ht="18" customHeight="1">
      <c r="A12" s="20" t="s">
        <v>45</v>
      </c>
      <c r="B12" s="22">
        <v>3587</v>
      </c>
      <c r="C12" s="177">
        <v>3623</v>
      </c>
    </row>
    <row r="13" spans="1:4" s="528" customFormat="1" ht="18" customHeight="1">
      <c r="A13" s="181" t="s">
        <v>46</v>
      </c>
      <c r="B13" s="177">
        <v>10178</v>
      </c>
      <c r="C13" s="177">
        <v>10371</v>
      </c>
    </row>
    <row r="14" spans="1:4" s="528" customFormat="1" ht="18" customHeight="1">
      <c r="A14" s="181" t="s">
        <v>47</v>
      </c>
      <c r="B14" s="177">
        <v>19</v>
      </c>
      <c r="C14" s="177">
        <v>17</v>
      </c>
    </row>
    <row r="15" spans="1:4" s="1" customFormat="1" ht="18" customHeight="1">
      <c r="A15" s="20" t="s">
        <v>48</v>
      </c>
      <c r="B15" s="22">
        <v>2</v>
      </c>
      <c r="C15" s="177">
        <v>2</v>
      </c>
    </row>
    <row r="16" spans="1:4" s="1" customFormat="1" ht="18" customHeight="1">
      <c r="A16" s="20" t="s">
        <v>49</v>
      </c>
      <c r="B16" s="22">
        <v>272</v>
      </c>
      <c r="C16" s="177">
        <v>277</v>
      </c>
    </row>
    <row r="17" spans="1:3" s="1" customFormat="1" ht="18" customHeight="1">
      <c r="A17" s="20" t="s">
        <v>50</v>
      </c>
      <c r="B17" s="22">
        <v>615</v>
      </c>
      <c r="C17" s="177">
        <v>622</v>
      </c>
    </row>
    <row r="18" spans="1:3" s="1" customFormat="1" ht="18" customHeight="1">
      <c r="A18" s="20" t="s">
        <v>51</v>
      </c>
      <c r="B18" s="22">
        <v>215</v>
      </c>
      <c r="C18" s="177">
        <v>219</v>
      </c>
    </row>
    <row r="19" spans="1:3" s="1" customFormat="1" ht="18" customHeight="1">
      <c r="A19" s="20" t="s">
        <v>52</v>
      </c>
      <c r="B19" s="22">
        <v>65</v>
      </c>
      <c r="C19" s="177">
        <v>64</v>
      </c>
    </row>
    <row r="20" spans="1:3" s="1" customFormat="1" ht="18" customHeight="1">
      <c r="A20" s="181" t="s">
        <v>53</v>
      </c>
      <c r="B20" s="177">
        <v>1</v>
      </c>
      <c r="C20" s="177">
        <v>1</v>
      </c>
    </row>
    <row r="21" spans="1:3" s="1" customFormat="1" ht="18" customHeight="1">
      <c r="A21" s="20" t="s">
        <v>54</v>
      </c>
      <c r="B21" s="22">
        <v>30</v>
      </c>
      <c r="C21" s="177">
        <v>26</v>
      </c>
    </row>
    <row r="22" spans="1:3" s="1" customFormat="1" ht="18" customHeight="1">
      <c r="A22" s="20" t="s">
        <v>55</v>
      </c>
      <c r="B22" s="22">
        <v>7</v>
      </c>
      <c r="C22" s="177">
        <v>7</v>
      </c>
    </row>
    <row r="23" spans="1:3" s="1" customFormat="1" ht="18" customHeight="1">
      <c r="A23" s="20" t="s">
        <v>56</v>
      </c>
      <c r="B23" s="22">
        <v>5</v>
      </c>
      <c r="C23" s="177">
        <v>5</v>
      </c>
    </row>
    <row r="24" spans="1:3" s="1" customFormat="1" ht="18" customHeight="1">
      <c r="A24" s="20" t="s">
        <v>57</v>
      </c>
      <c r="B24" s="22">
        <v>78</v>
      </c>
      <c r="C24" s="177">
        <v>80</v>
      </c>
    </row>
    <row r="25" spans="1:3" s="1" customFormat="1" ht="18" customHeight="1">
      <c r="A25" s="20" t="s">
        <v>58</v>
      </c>
      <c r="B25" s="22">
        <v>189</v>
      </c>
      <c r="C25" s="177">
        <v>187</v>
      </c>
    </row>
    <row r="26" spans="1:3" s="1" customFormat="1" ht="18" customHeight="1">
      <c r="A26" s="20" t="s">
        <v>59</v>
      </c>
      <c r="B26" s="22">
        <v>265</v>
      </c>
      <c r="C26" s="177">
        <v>271</v>
      </c>
    </row>
    <row r="27" spans="1:3" s="1" customFormat="1" ht="18" customHeight="1">
      <c r="A27" s="20" t="s">
        <v>60</v>
      </c>
      <c r="B27" s="22">
        <v>738</v>
      </c>
      <c r="C27" s="177">
        <v>832</v>
      </c>
    </row>
    <row r="28" spans="1:3" s="1" customFormat="1" ht="18" customHeight="1">
      <c r="A28" s="20" t="s">
        <v>61</v>
      </c>
      <c r="B28" s="22">
        <v>362</v>
      </c>
      <c r="C28" s="177">
        <v>363</v>
      </c>
    </row>
    <row r="29" spans="1:3" s="1" customFormat="1" ht="18" customHeight="1">
      <c r="A29" s="20" t="s">
        <v>62</v>
      </c>
      <c r="B29" s="22">
        <v>49</v>
      </c>
      <c r="C29" s="177">
        <v>51</v>
      </c>
    </row>
    <row r="30" spans="1:3" s="1" customFormat="1" ht="18" customHeight="1">
      <c r="A30" s="20" t="s">
        <v>63</v>
      </c>
      <c r="B30" s="22">
        <v>1341</v>
      </c>
      <c r="C30" s="177">
        <v>1335</v>
      </c>
    </row>
    <row r="31" spans="1:3" s="1" customFormat="1" ht="18" customHeight="1">
      <c r="A31" s="20" t="s">
        <v>64</v>
      </c>
      <c r="B31" s="22">
        <v>733</v>
      </c>
      <c r="C31" s="22">
        <v>804</v>
      </c>
    </row>
    <row r="32" spans="1:3" s="1" customFormat="1" ht="18" customHeight="1">
      <c r="A32" s="20" t="s">
        <v>65</v>
      </c>
      <c r="B32" s="22">
        <v>15</v>
      </c>
      <c r="C32" s="22">
        <v>16</v>
      </c>
    </row>
    <row r="33" spans="1:5" s="1" customFormat="1" ht="18" customHeight="1">
      <c r="A33" s="20" t="s">
        <v>556</v>
      </c>
      <c r="B33" s="177">
        <v>4</v>
      </c>
      <c r="C33" s="177">
        <v>4</v>
      </c>
    </row>
    <row r="34" spans="1:5" s="1" customFormat="1" ht="18" customHeight="1">
      <c r="A34" s="20" t="s">
        <v>66</v>
      </c>
      <c r="B34" s="22">
        <v>1</v>
      </c>
      <c r="C34" s="22">
        <v>1</v>
      </c>
    </row>
    <row r="35" spans="1:5" s="1" customFormat="1" ht="18" customHeight="1">
      <c r="A35" s="20" t="s">
        <v>67</v>
      </c>
      <c r="B35" s="22">
        <v>2</v>
      </c>
      <c r="C35" s="22">
        <v>2</v>
      </c>
    </row>
    <row r="36" spans="1:5" s="1" customFormat="1" ht="18" customHeight="1">
      <c r="A36" s="20" t="s">
        <v>68</v>
      </c>
      <c r="B36" s="22">
        <v>0</v>
      </c>
      <c r="C36" s="22">
        <v>1</v>
      </c>
    </row>
    <row r="37" spans="1:5" s="1" customFormat="1" ht="18" customHeight="1">
      <c r="A37" s="20" t="s">
        <v>69</v>
      </c>
      <c r="B37" s="22">
        <v>0</v>
      </c>
      <c r="C37" s="22">
        <v>3</v>
      </c>
    </row>
    <row r="38" spans="1:5" s="34" customFormat="1" ht="12" customHeight="1">
      <c r="A38" s="925" t="s">
        <v>70</v>
      </c>
      <c r="B38" s="925"/>
      <c r="C38" s="925"/>
      <c r="D38" s="925"/>
      <c r="E38" s="925"/>
    </row>
    <row r="39" spans="1:5" s="34" customFormat="1" ht="11.25" customHeight="1">
      <c r="A39" s="925" t="s">
        <v>1092</v>
      </c>
      <c r="B39" s="925"/>
      <c r="C39" s="925"/>
      <c r="D39" s="925"/>
      <c r="E39" s="925"/>
    </row>
    <row r="40" spans="1:5" s="34" customFormat="1" ht="11.25" customHeight="1">
      <c r="A40" s="925" t="s">
        <v>71</v>
      </c>
      <c r="B40" s="925"/>
      <c r="C40" s="925"/>
      <c r="D40" s="925"/>
      <c r="E40" s="925"/>
    </row>
    <row r="41" spans="1:5" s="1" customFormat="1" ht="28.35" customHeight="1">
      <c r="A41" s="179"/>
      <c r="B41" s="179"/>
      <c r="C41" s="179"/>
    </row>
  </sheetData>
  <mergeCells count="4">
    <mergeCell ref="A1:D1"/>
    <mergeCell ref="A38:E38"/>
    <mergeCell ref="A40:E40"/>
    <mergeCell ref="A39:E39"/>
  </mergeCells>
  <printOptions horizontalCentered="1"/>
  <pageMargins left="0.78431372549019618" right="0.78431372549019618" top="0.98039215686274517" bottom="0.98039215686274517" header="0.50980392156862753" footer="0.50980392156862753"/>
  <pageSetup paperSize="9" scale="77"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Normal="100" workbookViewId="0">
      <selection activeCell="H5" sqref="H5"/>
    </sheetView>
  </sheetViews>
  <sheetFormatPr defaultColWidth="9.140625" defaultRowHeight="15"/>
  <cols>
    <col min="1" max="16" width="14.5703125" style="17" bestFit="1" customWidth="1"/>
    <col min="17" max="17" width="4.5703125" style="17" bestFit="1" customWidth="1"/>
    <col min="18" max="16384" width="9.140625" style="17"/>
  </cols>
  <sheetData>
    <row r="1" spans="1:16" ht="31.5" customHeight="1">
      <c r="A1" s="946" t="s">
        <v>9</v>
      </c>
      <c r="B1" s="946"/>
      <c r="C1" s="946"/>
    </row>
    <row r="2" spans="1:16" s="35" customFormat="1" ht="32.25" customHeight="1">
      <c r="A2" s="958" t="s">
        <v>134</v>
      </c>
      <c r="B2" s="958" t="s">
        <v>158</v>
      </c>
      <c r="C2" s="958" t="s">
        <v>172</v>
      </c>
      <c r="D2" s="958" t="s">
        <v>173</v>
      </c>
      <c r="E2" s="958" t="s">
        <v>159</v>
      </c>
      <c r="F2" s="958" t="s">
        <v>160</v>
      </c>
      <c r="G2" s="958" t="s">
        <v>161</v>
      </c>
      <c r="H2" s="958" t="s">
        <v>174</v>
      </c>
      <c r="I2" s="958" t="s">
        <v>175</v>
      </c>
      <c r="J2" s="958" t="s">
        <v>601</v>
      </c>
      <c r="K2" s="958" t="s">
        <v>162</v>
      </c>
      <c r="L2" s="958" t="s">
        <v>176</v>
      </c>
      <c r="M2" s="958" t="s">
        <v>177</v>
      </c>
      <c r="N2" s="1004" t="s">
        <v>178</v>
      </c>
      <c r="O2" s="1017"/>
      <c r="P2" s="1005"/>
    </row>
    <row r="3" spans="1:16" s="35" customFormat="1" ht="21" customHeight="1">
      <c r="A3" s="959"/>
      <c r="B3" s="959"/>
      <c r="C3" s="959"/>
      <c r="D3" s="959"/>
      <c r="E3" s="959"/>
      <c r="F3" s="959"/>
      <c r="G3" s="959"/>
      <c r="H3" s="959"/>
      <c r="I3" s="959"/>
      <c r="J3" s="959"/>
      <c r="K3" s="959"/>
      <c r="L3" s="959"/>
      <c r="M3" s="959"/>
      <c r="N3" s="19" t="s">
        <v>164</v>
      </c>
      <c r="O3" s="19" t="s">
        <v>165</v>
      </c>
      <c r="P3" s="19" t="s">
        <v>166</v>
      </c>
    </row>
    <row r="4" spans="1:16" s="42" customFormat="1" ht="18" customHeight="1">
      <c r="A4" s="24" t="s">
        <v>95</v>
      </c>
      <c r="B4" s="329">
        <v>298</v>
      </c>
      <c r="C4" s="329">
        <v>1236</v>
      </c>
      <c r="D4" s="329">
        <v>7</v>
      </c>
      <c r="E4" s="329">
        <v>249</v>
      </c>
      <c r="F4" s="329">
        <v>3.82E-3</v>
      </c>
      <c r="G4" s="329">
        <v>4.6776600000000004</v>
      </c>
      <c r="H4" s="329">
        <v>11.168901719999999</v>
      </c>
      <c r="I4" s="329">
        <v>4.4855026999999999E-2</v>
      </c>
      <c r="J4" s="330">
        <v>292379.62599999999</v>
      </c>
      <c r="K4" s="329">
        <v>0</v>
      </c>
      <c r="L4" s="329">
        <v>0</v>
      </c>
      <c r="M4" s="331">
        <v>19488804.359999999</v>
      </c>
      <c r="N4" s="329">
        <v>30325.03</v>
      </c>
      <c r="O4" s="329">
        <v>16065.53</v>
      </c>
      <c r="P4" s="329">
        <v>29011.34</v>
      </c>
    </row>
    <row r="5" spans="1:16" s="35" customFormat="1" ht="18" customHeight="1">
      <c r="A5" s="326" t="s">
        <v>96</v>
      </c>
      <c r="B5" s="51">
        <v>293</v>
      </c>
      <c r="C5" s="51">
        <v>1225</v>
      </c>
      <c r="D5" s="51">
        <v>8</v>
      </c>
      <c r="E5" s="51">
        <v>187</v>
      </c>
      <c r="F5" s="51">
        <v>2.4479999999999998E-2</v>
      </c>
      <c r="G5" s="51">
        <v>17.433149999999998</v>
      </c>
      <c r="H5" s="51">
        <v>29.017282370000004</v>
      </c>
      <c r="I5" s="51">
        <v>0.15517263299465242</v>
      </c>
      <c r="J5" s="51">
        <v>118534.65020424839</v>
      </c>
      <c r="K5" s="51" t="s">
        <v>873</v>
      </c>
      <c r="L5" s="51" t="s">
        <v>873</v>
      </c>
      <c r="M5" s="51">
        <v>24399681.399999999</v>
      </c>
      <c r="N5" s="51">
        <v>36199.599999999999</v>
      </c>
      <c r="O5" s="51">
        <v>28124.97</v>
      </c>
      <c r="P5" s="51">
        <v>34165.050000000003</v>
      </c>
    </row>
    <row r="6" spans="1:16" s="35" customFormat="1" ht="18" customHeight="1">
      <c r="A6" s="206" t="s">
        <v>97</v>
      </c>
      <c r="B6" s="52">
        <v>295</v>
      </c>
      <c r="C6" s="52">
        <v>1233</v>
      </c>
      <c r="D6" s="52">
        <v>3</v>
      </c>
      <c r="E6" s="52">
        <v>19</v>
      </c>
      <c r="F6" s="52">
        <v>1.2999999999999999E-4</v>
      </c>
      <c r="G6" s="52">
        <v>0.94077</v>
      </c>
      <c r="H6" s="52">
        <v>0.58973220000000004</v>
      </c>
      <c r="I6" s="52">
        <v>3.1038537000000001E-2</v>
      </c>
      <c r="J6" s="53">
        <v>453640.15384615399</v>
      </c>
      <c r="K6" s="52">
        <v>0</v>
      </c>
      <c r="L6" s="52">
        <v>0</v>
      </c>
      <c r="M6" s="112">
        <v>19699591.829999998</v>
      </c>
      <c r="N6" s="52">
        <v>29342.89</v>
      </c>
      <c r="O6" s="52">
        <v>28124.97</v>
      </c>
      <c r="P6" s="52">
        <v>28721.49</v>
      </c>
    </row>
    <row r="7" spans="1:16" s="35" customFormat="1" ht="18" customHeight="1">
      <c r="A7" s="206" t="s">
        <v>98</v>
      </c>
      <c r="B7" s="52">
        <v>295</v>
      </c>
      <c r="C7" s="52">
        <v>1233</v>
      </c>
      <c r="D7" s="52">
        <v>2</v>
      </c>
      <c r="E7" s="52">
        <v>20</v>
      </c>
      <c r="F7" s="52">
        <v>2.0000000000000001E-4</v>
      </c>
      <c r="G7" s="52">
        <v>0.57550999999999997</v>
      </c>
      <c r="H7" s="52">
        <v>1.2115416000000001</v>
      </c>
      <c r="I7" s="52">
        <v>6.0577079999999998E-2</v>
      </c>
      <c r="J7" s="53">
        <v>605770.80000000005</v>
      </c>
      <c r="K7" s="52">
        <v>0</v>
      </c>
      <c r="L7" s="52">
        <v>0</v>
      </c>
      <c r="M7" s="112">
        <v>21148233.09</v>
      </c>
      <c r="N7" s="52">
        <v>30572.21</v>
      </c>
      <c r="O7" s="52">
        <v>28453.33</v>
      </c>
      <c r="P7" s="52">
        <v>30572.21</v>
      </c>
    </row>
    <row r="8" spans="1:16" s="35" customFormat="1" ht="18" customHeight="1">
      <c r="A8" s="206" t="s">
        <v>99</v>
      </c>
      <c r="B8" s="52">
        <v>295</v>
      </c>
      <c r="C8" s="52">
        <v>1227</v>
      </c>
      <c r="D8" s="52">
        <v>3</v>
      </c>
      <c r="E8" s="52">
        <v>22</v>
      </c>
      <c r="F8" s="52">
        <v>4.2999999999999999E-4</v>
      </c>
      <c r="G8" s="52">
        <v>1.9636199999999999</v>
      </c>
      <c r="H8" s="52">
        <v>3.5608810549999999</v>
      </c>
      <c r="I8" s="52">
        <v>0.16185822999999999</v>
      </c>
      <c r="J8" s="53">
        <v>828111.87325581396</v>
      </c>
      <c r="K8" s="52">
        <v>0</v>
      </c>
      <c r="L8" s="52">
        <v>0</v>
      </c>
      <c r="M8" s="112">
        <v>21743033.949999999</v>
      </c>
      <c r="N8" s="52">
        <v>31124.6</v>
      </c>
      <c r="O8" s="52">
        <v>30539.94</v>
      </c>
      <c r="P8" s="52">
        <v>30856.69</v>
      </c>
    </row>
    <row r="9" spans="1:16" s="35" customFormat="1" ht="18" customHeight="1">
      <c r="A9" s="206" t="s">
        <v>100</v>
      </c>
      <c r="B9" s="52">
        <v>295</v>
      </c>
      <c r="C9" s="52">
        <v>1226</v>
      </c>
      <c r="D9" s="52">
        <v>4</v>
      </c>
      <c r="E9" s="52">
        <v>21</v>
      </c>
      <c r="F9" s="52">
        <v>1.2800000000000001E-3</v>
      </c>
      <c r="G9" s="52">
        <v>3.5210300000000001</v>
      </c>
      <c r="H9" s="52">
        <v>4.6536527000000003</v>
      </c>
      <c r="I9" s="52">
        <v>0.22160251</v>
      </c>
      <c r="J9" s="53">
        <v>363566.6171875</v>
      </c>
      <c r="K9" s="52">
        <v>0</v>
      </c>
      <c r="L9" s="52">
        <v>0</v>
      </c>
      <c r="M9" s="112">
        <v>22096592.27</v>
      </c>
      <c r="N9" s="52">
        <v>31210.2</v>
      </c>
      <c r="O9" s="52">
        <v>30629.02</v>
      </c>
      <c r="P9" s="52">
        <v>30825.15</v>
      </c>
    </row>
    <row r="10" spans="1:16" s="35" customFormat="1" ht="18" customHeight="1">
      <c r="A10" s="206" t="s">
        <v>101</v>
      </c>
      <c r="B10" s="52">
        <v>294</v>
      </c>
      <c r="C10" s="52">
        <v>1225</v>
      </c>
      <c r="D10" s="52">
        <v>2</v>
      </c>
      <c r="E10" s="52">
        <v>21</v>
      </c>
      <c r="F10" s="52">
        <v>1.2800000000000001E-3</v>
      </c>
      <c r="G10" s="52">
        <v>2.7706599999999999</v>
      </c>
      <c r="H10" s="52">
        <v>4.8643244000000001</v>
      </c>
      <c r="I10" s="52">
        <v>0.231634495</v>
      </c>
      <c r="J10" s="53">
        <v>380025.34379999997</v>
      </c>
      <c r="K10" s="52">
        <v>0</v>
      </c>
      <c r="L10" s="52">
        <v>0</v>
      </c>
      <c r="M10" s="112">
        <v>23379069.039999999</v>
      </c>
      <c r="N10" s="52">
        <v>33589.31</v>
      </c>
      <c r="O10" s="52">
        <v>30825.15</v>
      </c>
      <c r="P10" s="52">
        <v>33589.31</v>
      </c>
    </row>
    <row r="11" spans="1:16" s="35" customFormat="1" ht="18" customHeight="1">
      <c r="A11" s="277" t="s">
        <v>102</v>
      </c>
      <c r="B11" s="52">
        <v>294</v>
      </c>
      <c r="C11" s="52">
        <v>1224</v>
      </c>
      <c r="D11" s="52">
        <v>2</v>
      </c>
      <c r="E11" s="52">
        <v>21</v>
      </c>
      <c r="F11" s="52">
        <v>5.9000000000000003E-4</v>
      </c>
      <c r="G11" s="52">
        <v>1.63368</v>
      </c>
      <c r="H11" s="52">
        <v>3.4929280249999999</v>
      </c>
      <c r="I11" s="52">
        <v>0.166329906</v>
      </c>
      <c r="J11" s="53">
        <v>592021.69920000003</v>
      </c>
      <c r="K11" s="52">
        <v>0</v>
      </c>
      <c r="L11" s="52">
        <v>0</v>
      </c>
      <c r="M11" s="112">
        <v>24329472.420000002</v>
      </c>
      <c r="N11" s="52">
        <v>35028.480000000003</v>
      </c>
      <c r="O11" s="52">
        <v>33476.800000000003</v>
      </c>
      <c r="P11" s="52">
        <v>34527.15</v>
      </c>
    </row>
    <row r="12" spans="1:16" s="35" customFormat="1" ht="18" customHeight="1">
      <c r="A12" s="327" t="s">
        <v>916</v>
      </c>
      <c r="B12" s="52">
        <v>294</v>
      </c>
      <c r="C12" s="52">
        <v>1220</v>
      </c>
      <c r="D12" s="52">
        <v>4</v>
      </c>
      <c r="E12" s="52">
        <v>20</v>
      </c>
      <c r="F12" s="52">
        <v>4.7099999999999998E-3</v>
      </c>
      <c r="G12" s="52">
        <v>2.7969400000000002</v>
      </c>
      <c r="H12" s="52">
        <v>4.9844299650000004</v>
      </c>
      <c r="I12" s="52">
        <v>0.24922149800000001</v>
      </c>
      <c r="J12" s="53">
        <v>105826.5385</v>
      </c>
      <c r="K12" s="52">
        <v>0</v>
      </c>
      <c r="L12" s="52">
        <v>0</v>
      </c>
      <c r="M12" s="112">
        <v>24254985.59</v>
      </c>
      <c r="N12" s="52">
        <v>36199.599999999999</v>
      </c>
      <c r="O12" s="52">
        <v>34354.25</v>
      </c>
      <c r="P12" s="52">
        <v>34663.19</v>
      </c>
    </row>
    <row r="13" spans="1:16" s="35" customFormat="1" ht="18" customHeight="1">
      <c r="A13" s="327" t="s">
        <v>964</v>
      </c>
      <c r="B13" s="52">
        <v>293</v>
      </c>
      <c r="C13" s="52">
        <v>1217</v>
      </c>
      <c r="D13" s="52">
        <v>4</v>
      </c>
      <c r="E13" s="52">
        <v>20</v>
      </c>
      <c r="F13" s="52">
        <v>1.3809999999999999E-2</v>
      </c>
      <c r="G13" s="52">
        <v>1.4319299999999999</v>
      </c>
      <c r="H13" s="52">
        <v>2.09</v>
      </c>
      <c r="I13" s="52">
        <v>0.1045</v>
      </c>
      <c r="J13" s="52">
        <v>15133.9609</v>
      </c>
      <c r="K13" s="52">
        <v>0</v>
      </c>
      <c r="L13" s="52">
        <v>0</v>
      </c>
      <c r="M13" s="112">
        <v>23647819.5</v>
      </c>
      <c r="N13" s="52">
        <v>35528.47</v>
      </c>
      <c r="O13" s="52">
        <v>33369.17</v>
      </c>
      <c r="P13" s="52">
        <v>33369.17</v>
      </c>
    </row>
    <row r="14" spans="1:16" s="35" customFormat="1" ht="18" customHeight="1">
      <c r="A14" s="110" t="s">
        <v>1091</v>
      </c>
      <c r="B14" s="52">
        <v>293</v>
      </c>
      <c r="C14" s="52">
        <v>1217</v>
      </c>
      <c r="D14" s="52">
        <v>5</v>
      </c>
      <c r="E14" s="52">
        <v>23</v>
      </c>
      <c r="F14" s="52">
        <v>2.0500000000000002E-3</v>
      </c>
      <c r="G14" s="52">
        <v>1.79901</v>
      </c>
      <c r="H14" s="52">
        <v>3.569792425000001</v>
      </c>
      <c r="I14" s="52">
        <v>0.15520836630434787</v>
      </c>
      <c r="J14" s="52">
        <v>174136.21585365859</v>
      </c>
      <c r="K14" s="52" t="s">
        <v>873</v>
      </c>
      <c r="L14" s="52" t="s">
        <v>873</v>
      </c>
      <c r="M14" s="52">
        <v>24399681.399999999</v>
      </c>
      <c r="N14" s="52">
        <v>34432.870000000003</v>
      </c>
      <c r="O14" s="52">
        <v>32705.56</v>
      </c>
      <c r="P14" s="52">
        <v>34165.050000000003</v>
      </c>
    </row>
    <row r="15" spans="1:16" s="35" customFormat="1" ht="18.75" customHeight="1">
      <c r="A15" s="946" t="s">
        <v>973</v>
      </c>
      <c r="B15" s="946"/>
      <c r="C15" s="946"/>
      <c r="D15" s="946"/>
      <c r="E15" s="946"/>
      <c r="F15" s="946"/>
      <c r="G15" s="946"/>
      <c r="H15" s="946"/>
      <c r="I15" s="946"/>
      <c r="J15" s="946"/>
      <c r="K15" s="946"/>
      <c r="L15" s="946"/>
      <c r="M15" s="946"/>
      <c r="N15" s="946"/>
      <c r="O15" s="946"/>
      <c r="P15" s="946"/>
    </row>
    <row r="16" spans="1:16" s="35" customFormat="1" ht="18.75" customHeight="1">
      <c r="A16" s="946" t="s">
        <v>179</v>
      </c>
      <c r="B16" s="946"/>
      <c r="C16" s="946"/>
      <c r="D16" s="946"/>
      <c r="E16" s="946"/>
      <c r="F16" s="946"/>
      <c r="G16" s="946"/>
      <c r="H16" s="946"/>
      <c r="I16" s="946"/>
      <c r="J16" s="946"/>
      <c r="K16" s="946"/>
      <c r="L16" s="946"/>
      <c r="M16" s="946"/>
      <c r="N16" s="946"/>
      <c r="O16" s="946"/>
      <c r="P16" s="946"/>
    </row>
    <row r="17" s="35" customFormat="1" ht="28.35" customHeight="1"/>
  </sheetData>
  <mergeCells count="17">
    <mergeCell ref="A1:C1"/>
    <mergeCell ref="A2:A3"/>
    <mergeCell ref="B2:B3"/>
    <mergeCell ref="C2:C3"/>
    <mergeCell ref="D2:D3"/>
    <mergeCell ref="L2:L3"/>
    <mergeCell ref="M2:M3"/>
    <mergeCell ref="N2:P2"/>
    <mergeCell ref="A15:P15"/>
    <mergeCell ref="A16:P16"/>
    <mergeCell ref="F2:F3"/>
    <mergeCell ref="G2:G3"/>
    <mergeCell ref="H2:H3"/>
    <mergeCell ref="I2:I3"/>
    <mergeCell ref="J2:J3"/>
    <mergeCell ref="K2:K3"/>
    <mergeCell ref="E2:E3"/>
  </mergeCells>
  <printOptions horizontalCentered="1"/>
  <pageMargins left="0.78431372549019618" right="0.78431372549019618" top="0.98039215686274517" bottom="0.98039215686274517" header="0.50980392156862753" footer="0.50980392156862753"/>
  <pageSetup paperSize="9" scale="37"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E11" sqref="E11"/>
    </sheetView>
  </sheetViews>
  <sheetFormatPr defaultColWidth="9.140625" defaultRowHeight="15"/>
  <cols>
    <col min="1" max="1" width="6.42578125" style="17" bestFit="1" customWidth="1"/>
    <col min="2" max="2" width="36.42578125" style="17" bestFit="1" customWidth="1"/>
    <col min="3" max="8" width="13.5703125" style="17" bestFit="1" customWidth="1"/>
    <col min="9" max="9" width="4.85546875" style="17" bestFit="1" customWidth="1"/>
    <col min="10" max="16384" width="9.140625" style="17"/>
  </cols>
  <sheetData>
    <row r="1" spans="1:8" ht="13.5" customHeight="1">
      <c r="A1" s="1021" t="s">
        <v>180</v>
      </c>
      <c r="B1" s="1021"/>
      <c r="C1" s="1021"/>
      <c r="D1" s="1021"/>
      <c r="E1" s="1022"/>
      <c r="F1" s="1022"/>
      <c r="G1" s="1022"/>
      <c r="H1" s="1022"/>
    </row>
    <row r="2" spans="1:8" s="35" customFormat="1" ht="19.5" customHeight="1">
      <c r="A2" s="996" t="s">
        <v>181</v>
      </c>
      <c r="B2" s="1002"/>
      <c r="C2" s="1002"/>
      <c r="D2" s="1002"/>
      <c r="E2" s="1002"/>
      <c r="F2" s="1002"/>
      <c r="G2" s="1002"/>
      <c r="H2" s="997"/>
    </row>
    <row r="3" spans="1:8" s="35" customFormat="1" ht="15" customHeight="1">
      <c r="A3" s="948" t="s">
        <v>182</v>
      </c>
      <c r="B3" s="948" t="s">
        <v>183</v>
      </c>
      <c r="C3" s="954" t="s">
        <v>136</v>
      </c>
      <c r="D3" s="955"/>
      <c r="E3" s="954" t="s">
        <v>137</v>
      </c>
      <c r="F3" s="955"/>
      <c r="G3" s="996" t="s">
        <v>138</v>
      </c>
      <c r="H3" s="997"/>
    </row>
    <row r="4" spans="1:8" s="35" customFormat="1" ht="15" customHeight="1">
      <c r="A4" s="950"/>
      <c r="B4" s="950"/>
      <c r="C4" s="911" t="s">
        <v>1153</v>
      </c>
      <c r="D4" s="54" t="s">
        <v>1091</v>
      </c>
      <c r="E4" s="54" t="s">
        <v>1153</v>
      </c>
      <c r="F4" s="54" t="s">
        <v>1091</v>
      </c>
      <c r="G4" s="54" t="s">
        <v>1153</v>
      </c>
      <c r="H4" s="54" t="s">
        <v>964</v>
      </c>
    </row>
    <row r="5" spans="1:8" s="35" customFormat="1" ht="15" customHeight="1">
      <c r="A5" s="23">
        <v>1</v>
      </c>
      <c r="B5" s="20" t="s">
        <v>184</v>
      </c>
      <c r="C5" s="912">
        <v>20.306274386477988</v>
      </c>
      <c r="D5" s="64">
        <v>24.069465143110765</v>
      </c>
      <c r="E5" s="63">
        <v>8.58</v>
      </c>
      <c r="F5" s="63">
        <v>9.75</v>
      </c>
      <c r="G5" s="65">
        <v>0.24813376967755524</v>
      </c>
      <c r="H5" s="65">
        <v>0</v>
      </c>
    </row>
    <row r="6" spans="1:8" s="35" customFormat="1" ht="15" customHeight="1">
      <c r="A6" s="23">
        <v>2</v>
      </c>
      <c r="B6" s="20" t="s">
        <v>185</v>
      </c>
      <c r="C6" s="912">
        <v>0.30445353179820306</v>
      </c>
      <c r="D6" s="64">
        <v>0.21225527760552762</v>
      </c>
      <c r="E6" s="63">
        <v>1.34</v>
      </c>
      <c r="F6" s="63">
        <v>0.78</v>
      </c>
      <c r="G6" s="65">
        <v>0</v>
      </c>
      <c r="H6" s="65">
        <v>0</v>
      </c>
    </row>
    <row r="7" spans="1:8" s="35" customFormat="1" ht="15" customHeight="1">
      <c r="A7" s="23">
        <v>3</v>
      </c>
      <c r="B7" s="20" t="s">
        <v>186</v>
      </c>
      <c r="C7" s="912">
        <v>0.40234977586015619</v>
      </c>
      <c r="D7" s="64">
        <v>0.46097615615242027</v>
      </c>
      <c r="E7" s="63">
        <v>0.19</v>
      </c>
      <c r="F7" s="63">
        <v>0.23</v>
      </c>
      <c r="G7" s="65">
        <v>0</v>
      </c>
      <c r="H7" s="65">
        <v>0</v>
      </c>
    </row>
    <row r="8" spans="1:8" s="35" customFormat="1" ht="15" customHeight="1">
      <c r="A8" s="23">
        <v>4</v>
      </c>
      <c r="B8" s="20" t="s">
        <v>187</v>
      </c>
      <c r="C8" s="912">
        <v>9.6057811255291607E-3</v>
      </c>
      <c r="D8" s="64">
        <v>8.8240692252480601E-3</v>
      </c>
      <c r="E8" s="63">
        <v>0</v>
      </c>
      <c r="F8" s="63">
        <v>0</v>
      </c>
      <c r="G8" s="65">
        <v>0</v>
      </c>
      <c r="H8" s="65">
        <v>0</v>
      </c>
    </row>
    <row r="9" spans="1:8" s="35" customFormat="1" ht="15" customHeight="1">
      <c r="A9" s="23">
        <v>5</v>
      </c>
      <c r="B9" s="20" t="s">
        <v>188</v>
      </c>
      <c r="C9" s="912">
        <v>0.20659367387842034</v>
      </c>
      <c r="D9" s="64">
        <v>0.36447111031328872</v>
      </c>
      <c r="E9" s="63">
        <v>0.66</v>
      </c>
      <c r="F9" s="63">
        <v>0.67</v>
      </c>
      <c r="G9" s="65">
        <v>3.7952404702417737E-4</v>
      </c>
      <c r="H9" s="65">
        <v>3.0849132635492101E-3</v>
      </c>
    </row>
    <row r="10" spans="1:8" s="35" customFormat="1" ht="15" customHeight="1">
      <c r="A10" s="23">
        <v>6</v>
      </c>
      <c r="B10" s="20" t="s">
        <v>189</v>
      </c>
      <c r="C10" s="912">
        <v>3.1160898151534812E-2</v>
      </c>
      <c r="D10" s="64">
        <v>4.1653247622701964E-2</v>
      </c>
      <c r="E10" s="63">
        <v>0.48</v>
      </c>
      <c r="F10" s="63">
        <v>0.39</v>
      </c>
      <c r="G10" s="65">
        <v>0</v>
      </c>
      <c r="H10" s="65">
        <v>0</v>
      </c>
    </row>
    <row r="11" spans="1:8" s="35" customFormat="1" ht="15" customHeight="1">
      <c r="A11" s="23">
        <v>7</v>
      </c>
      <c r="B11" s="20" t="s">
        <v>190</v>
      </c>
      <c r="C11" s="912">
        <v>1.4064942024148921E-2</v>
      </c>
      <c r="D11" s="64">
        <v>1.6517528864000281E-2</v>
      </c>
      <c r="E11" s="63">
        <v>0.06</v>
      </c>
      <c r="F11" s="63">
        <v>0.06</v>
      </c>
      <c r="G11" s="65">
        <v>0</v>
      </c>
      <c r="H11" s="65">
        <v>0</v>
      </c>
    </row>
    <row r="12" spans="1:8" s="35" customFormat="1" ht="15" customHeight="1">
      <c r="A12" s="23">
        <v>8</v>
      </c>
      <c r="B12" s="20" t="s">
        <v>191</v>
      </c>
      <c r="C12" s="912">
        <v>2.1280446234244752</v>
      </c>
      <c r="D12" s="64">
        <v>2.1818475210239443</v>
      </c>
      <c r="E12" s="63">
        <v>5.41</v>
      </c>
      <c r="F12" s="63">
        <v>5.45</v>
      </c>
      <c r="G12" s="65">
        <v>44.568477813035507</v>
      </c>
      <c r="H12" s="65">
        <v>40.981194515812781</v>
      </c>
    </row>
    <row r="13" spans="1:8" s="35" customFormat="1" ht="15" customHeight="1">
      <c r="A13" s="23">
        <v>9</v>
      </c>
      <c r="B13" s="20" t="s">
        <v>192</v>
      </c>
      <c r="C13" s="912">
        <v>1.8139497726924154E-2</v>
      </c>
      <c r="D13" s="64">
        <v>2.4395209730224212E-2</v>
      </c>
      <c r="E13" s="63">
        <v>0</v>
      </c>
      <c r="F13" s="63">
        <v>0</v>
      </c>
      <c r="G13" s="65">
        <v>0</v>
      </c>
      <c r="H13" s="65">
        <v>0</v>
      </c>
    </row>
    <row r="14" spans="1:8" s="35" customFormat="1" ht="15" customHeight="1">
      <c r="A14" s="23">
        <v>10</v>
      </c>
      <c r="B14" s="20" t="s">
        <v>193</v>
      </c>
      <c r="C14" s="912">
        <v>0.1107313115920637</v>
      </c>
      <c r="D14" s="64">
        <v>0.18786454966156249</v>
      </c>
      <c r="E14" s="63">
        <v>2.75</v>
      </c>
      <c r="F14" s="63">
        <v>2.4900000000000002</v>
      </c>
      <c r="G14" s="65">
        <v>0</v>
      </c>
      <c r="H14" s="65">
        <v>0</v>
      </c>
    </row>
    <row r="15" spans="1:8" s="35" customFormat="1" ht="15" customHeight="1">
      <c r="A15" s="23">
        <v>11</v>
      </c>
      <c r="B15" s="20" t="s">
        <v>194</v>
      </c>
      <c r="C15" s="912">
        <v>0.36891012641675347</v>
      </c>
      <c r="D15" s="64">
        <v>0.55178502791104866</v>
      </c>
      <c r="E15" s="63">
        <v>0.39</v>
      </c>
      <c r="F15" s="63">
        <v>0.46</v>
      </c>
      <c r="G15" s="65">
        <v>0</v>
      </c>
      <c r="H15" s="65">
        <v>0</v>
      </c>
    </row>
    <row r="16" spans="1:8" s="35" customFormat="1" ht="15" customHeight="1">
      <c r="A16" s="23">
        <v>12</v>
      </c>
      <c r="B16" s="20" t="s">
        <v>195</v>
      </c>
      <c r="C16" s="912">
        <v>0.28169940653336295</v>
      </c>
      <c r="D16" s="64">
        <v>0.32645572316726229</v>
      </c>
      <c r="E16" s="63">
        <v>0.25</v>
      </c>
      <c r="F16" s="63">
        <v>0.28999999999999998</v>
      </c>
      <c r="G16" s="65">
        <v>0</v>
      </c>
      <c r="H16" s="65">
        <v>0</v>
      </c>
    </row>
    <row r="17" spans="1:8" s="35" customFormat="1" ht="15" customHeight="1">
      <c r="A17" s="23">
        <v>13</v>
      </c>
      <c r="B17" s="20" t="s">
        <v>196</v>
      </c>
      <c r="C17" s="912">
        <v>0.19786495420699982</v>
      </c>
      <c r="D17" s="64">
        <v>0.26546056542813418</v>
      </c>
      <c r="E17" s="63">
        <v>0.15</v>
      </c>
      <c r="F17" s="63">
        <v>0.18</v>
      </c>
      <c r="G17" s="65">
        <v>0</v>
      </c>
      <c r="H17" s="65">
        <v>0</v>
      </c>
    </row>
    <row r="18" spans="1:8" s="35" customFormat="1" ht="15" customHeight="1">
      <c r="A18" s="23">
        <v>14</v>
      </c>
      <c r="B18" s="20" t="s">
        <v>197</v>
      </c>
      <c r="C18" s="912">
        <v>2.3784345270449254</v>
      </c>
      <c r="D18" s="64">
        <v>1.9384120814810384</v>
      </c>
      <c r="E18" s="63">
        <v>4.83</v>
      </c>
      <c r="F18" s="63">
        <v>5.49</v>
      </c>
      <c r="G18" s="65">
        <v>0</v>
      </c>
      <c r="H18" s="65">
        <v>0</v>
      </c>
    </row>
    <row r="19" spans="1:8" s="35" customFormat="1" ht="15" customHeight="1">
      <c r="A19" s="23">
        <v>15</v>
      </c>
      <c r="B19" s="20" t="s">
        <v>198</v>
      </c>
      <c r="C19" s="912">
        <v>0.14320121598822261</v>
      </c>
      <c r="D19" s="64">
        <v>0.19317467405060321</v>
      </c>
      <c r="E19" s="63">
        <v>0.08</v>
      </c>
      <c r="F19" s="63">
        <v>0.1</v>
      </c>
      <c r="G19" s="65">
        <v>0</v>
      </c>
      <c r="H19" s="65">
        <v>0</v>
      </c>
    </row>
    <row r="20" spans="1:8" s="35" customFormat="1" ht="15" customHeight="1">
      <c r="A20" s="23">
        <v>16</v>
      </c>
      <c r="B20" s="20" t="s">
        <v>199</v>
      </c>
      <c r="C20" s="912">
        <v>8.617067965010097E-3</v>
      </c>
      <c r="D20" s="64">
        <v>8.4762146514679622E-3</v>
      </c>
      <c r="E20" s="63">
        <v>0</v>
      </c>
      <c r="F20" s="63">
        <v>0</v>
      </c>
      <c r="G20" s="65">
        <v>0</v>
      </c>
      <c r="H20" s="65">
        <v>0</v>
      </c>
    </row>
    <row r="21" spans="1:8" s="35" customFormat="1" ht="15" customHeight="1">
      <c r="A21" s="23">
        <v>17</v>
      </c>
      <c r="B21" s="20" t="s">
        <v>200</v>
      </c>
      <c r="C21" s="912">
        <v>36.445857030146058</v>
      </c>
      <c r="D21" s="64">
        <v>36.059010671939781</v>
      </c>
      <c r="E21" s="63">
        <v>67.599999999999994</v>
      </c>
      <c r="F21" s="63">
        <v>68.14</v>
      </c>
      <c r="G21" s="65">
        <v>30.488254634795858</v>
      </c>
      <c r="H21" s="65">
        <v>39.890129185872766</v>
      </c>
    </row>
    <row r="22" spans="1:8" s="35" customFormat="1" ht="15" customHeight="1">
      <c r="A22" s="23">
        <v>18</v>
      </c>
      <c r="B22" s="20" t="s">
        <v>201</v>
      </c>
      <c r="C22" s="912">
        <v>1.6478358254496572E-2</v>
      </c>
      <c r="D22" s="64">
        <v>1.5770102204339356E-2</v>
      </c>
      <c r="E22" s="63">
        <v>0</v>
      </c>
      <c r="F22" s="63">
        <v>0</v>
      </c>
      <c r="G22" s="65">
        <v>0</v>
      </c>
      <c r="H22" s="65">
        <v>0</v>
      </c>
    </row>
    <row r="23" spans="1:8" s="35" customFormat="1" ht="15" customHeight="1">
      <c r="A23" s="23">
        <v>19</v>
      </c>
      <c r="B23" s="20" t="s">
        <v>202</v>
      </c>
      <c r="C23" s="912">
        <v>0.17997375104502958</v>
      </c>
      <c r="D23" s="64">
        <v>0.19820292412938578</v>
      </c>
      <c r="E23" s="63">
        <v>0.27</v>
      </c>
      <c r="F23" s="63">
        <v>0.33</v>
      </c>
      <c r="G23" s="65">
        <v>0</v>
      </c>
      <c r="H23" s="65">
        <v>0</v>
      </c>
    </row>
    <row r="24" spans="1:8" s="35" customFormat="1" ht="15" customHeight="1">
      <c r="A24" s="23">
        <v>20</v>
      </c>
      <c r="B24" s="20" t="s">
        <v>203</v>
      </c>
      <c r="C24" s="912">
        <v>0.79886777012478272</v>
      </c>
      <c r="D24" s="64">
        <v>0.97075401054917831</v>
      </c>
      <c r="E24" s="63">
        <v>0.85</v>
      </c>
      <c r="F24" s="63">
        <v>0.86</v>
      </c>
      <c r="G24" s="65">
        <v>0</v>
      </c>
      <c r="H24" s="65">
        <v>0</v>
      </c>
    </row>
    <row r="25" spans="1:8" s="35" customFormat="1" ht="15" customHeight="1">
      <c r="A25" s="23">
        <v>21</v>
      </c>
      <c r="B25" s="20" t="s">
        <v>204</v>
      </c>
      <c r="C25" s="912">
        <v>35.648677370214912</v>
      </c>
      <c r="D25" s="64">
        <v>31.904228191178081</v>
      </c>
      <c r="E25" s="63">
        <v>6.11</v>
      </c>
      <c r="F25" s="63">
        <v>4.33</v>
      </c>
      <c r="G25" s="65">
        <v>24.694754258444053</v>
      </c>
      <c r="H25" s="65">
        <v>19.125591385050914</v>
      </c>
    </row>
    <row r="26" spans="1:8" s="35" customFormat="1" ht="13.5" customHeight="1">
      <c r="A26" s="20"/>
      <c r="B26" s="20" t="s">
        <v>90</v>
      </c>
      <c r="C26" s="913">
        <v>100</v>
      </c>
      <c r="D26" s="27">
        <v>100</v>
      </c>
      <c r="E26" s="40">
        <v>100</v>
      </c>
      <c r="F26" s="66">
        <v>100</v>
      </c>
      <c r="G26" s="40">
        <v>100</v>
      </c>
      <c r="H26" s="75">
        <v>100</v>
      </c>
    </row>
    <row r="27" spans="1:8" s="35" customFormat="1" ht="14.25" customHeight="1">
      <c r="A27" s="1023" t="s">
        <v>70</v>
      </c>
      <c r="B27" s="1024"/>
      <c r="C27" s="1024"/>
      <c r="D27" s="1024"/>
      <c r="E27" s="1024"/>
      <c r="F27" s="1024"/>
      <c r="G27" s="1024"/>
      <c r="H27" s="1025"/>
    </row>
    <row r="28" spans="1:8" s="35" customFormat="1" ht="37.5" customHeight="1">
      <c r="A28" s="1026" t="s">
        <v>906</v>
      </c>
      <c r="B28" s="1027"/>
      <c r="C28" s="1027"/>
      <c r="D28" s="1027"/>
      <c r="E28" s="1027"/>
      <c r="F28" s="1027"/>
      <c r="G28" s="1027"/>
      <c r="H28" s="1028"/>
    </row>
    <row r="29" spans="1:8" s="35" customFormat="1" ht="13.5" customHeight="1">
      <c r="A29" s="1023" t="s">
        <v>133</v>
      </c>
      <c r="B29" s="1024"/>
      <c r="C29" s="1024"/>
      <c r="D29" s="1024"/>
      <c r="E29" s="1024"/>
      <c r="F29" s="1024"/>
      <c r="G29" s="1024"/>
      <c r="H29" s="1025"/>
    </row>
    <row r="30" spans="1:8" s="35" customFormat="1" ht="28.35" customHeight="1">
      <c r="C30" s="140"/>
    </row>
  </sheetData>
  <mergeCells count="10">
    <mergeCell ref="A1:H1"/>
    <mergeCell ref="A27:H27"/>
    <mergeCell ref="A28:H28"/>
    <mergeCell ref="A29:H29"/>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scale="70"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activeCell="I17" sqref="I17"/>
    </sheetView>
  </sheetViews>
  <sheetFormatPr defaultColWidth="9.140625" defaultRowHeight="15"/>
  <cols>
    <col min="1" max="6" width="14.5703125" style="17" bestFit="1" customWidth="1"/>
    <col min="7" max="7" width="4.5703125" style="17" bestFit="1" customWidth="1"/>
    <col min="8" max="16384" width="9.140625" style="17"/>
  </cols>
  <sheetData>
    <row r="1" spans="1:6" ht="15" customHeight="1">
      <c r="A1" s="939" t="s">
        <v>11</v>
      </c>
      <c r="B1" s="939"/>
      <c r="C1" s="939"/>
      <c r="D1" s="939"/>
      <c r="E1" s="939"/>
      <c r="F1" s="939"/>
    </row>
    <row r="2" spans="1:6" s="35" customFormat="1" ht="18" customHeight="1">
      <c r="A2" s="948" t="s">
        <v>87</v>
      </c>
      <c r="B2" s="954" t="s">
        <v>205</v>
      </c>
      <c r="C2" s="1012"/>
      <c r="D2" s="1012"/>
      <c r="E2" s="1012"/>
      <c r="F2" s="955"/>
    </row>
    <row r="3" spans="1:6" s="35" customFormat="1" ht="18" customHeight="1">
      <c r="A3" s="950"/>
      <c r="B3" s="54" t="s">
        <v>206</v>
      </c>
      <c r="C3" s="54" t="s">
        <v>207</v>
      </c>
      <c r="D3" s="54" t="s">
        <v>62</v>
      </c>
      <c r="E3" s="54" t="s">
        <v>208</v>
      </c>
      <c r="F3" s="54" t="s">
        <v>204</v>
      </c>
    </row>
    <row r="4" spans="1:6" s="42" customFormat="1" ht="18" customHeight="1">
      <c r="A4" s="24" t="s">
        <v>95</v>
      </c>
      <c r="B4" s="67">
        <v>32.385412500999998</v>
      </c>
      <c r="C4" s="67">
        <v>12.172552466000001</v>
      </c>
      <c r="D4" s="67">
        <v>2.9133824640000001</v>
      </c>
      <c r="E4" s="67">
        <v>5.9446905000000001E-2</v>
      </c>
      <c r="F4" s="67">
        <v>52.469205664</v>
      </c>
    </row>
    <row r="5" spans="1:6" s="42" customFormat="1" ht="18" customHeight="1">
      <c r="A5" s="332" t="s">
        <v>96</v>
      </c>
      <c r="B5" s="333">
        <v>33.426467111642957</v>
      </c>
      <c r="C5" s="333">
        <v>11.773370426623659</v>
      </c>
      <c r="D5" s="333">
        <v>2.1494338949859366</v>
      </c>
      <c r="E5" s="333">
        <v>3.2167496608572418E-2</v>
      </c>
      <c r="F5" s="333">
        <v>52.618561070138867</v>
      </c>
    </row>
    <row r="6" spans="1:6" s="35" customFormat="1" ht="18" customHeight="1">
      <c r="A6" s="110" t="s">
        <v>97</v>
      </c>
      <c r="B6" s="220">
        <v>36.667332748</v>
      </c>
      <c r="C6" s="220">
        <v>7.6826232279999997</v>
      </c>
      <c r="D6" s="220">
        <v>1.168702232</v>
      </c>
      <c r="E6" s="220">
        <v>1.8225653000000001E-2</v>
      </c>
      <c r="F6" s="220">
        <v>54.463116139</v>
      </c>
    </row>
    <row r="7" spans="1:6" s="35" customFormat="1" ht="18" customHeight="1">
      <c r="A7" s="110" t="s">
        <v>98</v>
      </c>
      <c r="B7" s="220">
        <v>35.080858491999997</v>
      </c>
      <c r="C7" s="220">
        <v>6.1808664999999996</v>
      </c>
      <c r="D7" s="220">
        <v>2.2894423860000002</v>
      </c>
      <c r="E7" s="220">
        <v>2.5045161999999999E-2</v>
      </c>
      <c r="F7" s="220">
        <v>56.42378746</v>
      </c>
    </row>
    <row r="8" spans="1:6" s="35" customFormat="1" ht="18" customHeight="1">
      <c r="A8" s="110" t="s">
        <v>99</v>
      </c>
      <c r="B8" s="220">
        <v>31.361168538000001</v>
      </c>
      <c r="C8" s="220">
        <v>13.03292691</v>
      </c>
      <c r="D8" s="220">
        <v>1.7356493850000001</v>
      </c>
      <c r="E8" s="220">
        <v>4.2905776999999999E-2</v>
      </c>
      <c r="F8" s="220">
        <v>53.827349388999998</v>
      </c>
    </row>
    <row r="9" spans="1:6" s="35" customFormat="1" ht="18" customHeight="1">
      <c r="A9" s="110" t="s">
        <v>100</v>
      </c>
      <c r="B9" s="220">
        <v>32.926864737000002</v>
      </c>
      <c r="C9" s="220">
        <v>9.5316411629999998</v>
      </c>
      <c r="D9" s="220">
        <v>1.8162733470000001</v>
      </c>
      <c r="E9" s="220">
        <v>3.6230927000000003E-2</v>
      </c>
      <c r="F9" s="220">
        <v>55.688989825</v>
      </c>
    </row>
    <row r="10" spans="1:6" s="35" customFormat="1" ht="18" customHeight="1">
      <c r="A10" s="110" t="s">
        <v>101</v>
      </c>
      <c r="B10" s="220">
        <v>31.432983781000001</v>
      </c>
      <c r="C10" s="220">
        <v>14.337509868</v>
      </c>
      <c r="D10" s="220">
        <v>2.6236218519999999</v>
      </c>
      <c r="E10" s="220">
        <v>2.5353220999999999E-2</v>
      </c>
      <c r="F10" s="220">
        <v>51.580531278000002</v>
      </c>
    </row>
    <row r="11" spans="1:6" s="35" customFormat="1" ht="18" customHeight="1">
      <c r="A11" s="110" t="s">
        <v>102</v>
      </c>
      <c r="B11" s="220">
        <v>29.404740044</v>
      </c>
      <c r="C11" s="220">
        <v>21.801628671</v>
      </c>
      <c r="D11" s="220">
        <v>1.984602953</v>
      </c>
      <c r="E11" s="220">
        <v>2.2463294000000002E-2</v>
      </c>
      <c r="F11" s="220">
        <v>46.786565037999999</v>
      </c>
    </row>
    <row r="12" spans="1:6" s="35" customFormat="1" ht="18" customHeight="1">
      <c r="A12" s="110" t="s">
        <v>916</v>
      </c>
      <c r="B12" s="220">
        <v>34.014494560000003</v>
      </c>
      <c r="C12" s="220">
        <v>15.501154872000001</v>
      </c>
      <c r="D12" s="220">
        <v>2.734153021</v>
      </c>
      <c r="E12" s="220">
        <v>1.8086093000000001E-2</v>
      </c>
      <c r="F12" s="220">
        <v>47.732111453999998</v>
      </c>
    </row>
    <row r="13" spans="1:6" s="35" customFormat="1" ht="18" customHeight="1">
      <c r="A13" s="110" t="s">
        <v>964</v>
      </c>
      <c r="B13" s="220">
        <v>37.666914036999998</v>
      </c>
      <c r="C13" s="220">
        <v>6.7180577530000001</v>
      </c>
      <c r="D13" s="220">
        <v>1.6239172070000001</v>
      </c>
      <c r="E13" s="220">
        <v>3.8967812999999997E-2</v>
      </c>
      <c r="F13" s="220">
        <v>53.952143190000001</v>
      </c>
    </row>
    <row r="14" spans="1:6" s="35" customFormat="1" ht="18" customHeight="1">
      <c r="A14" s="110" t="s">
        <v>1091</v>
      </c>
      <c r="B14" s="220">
        <v>35.051106862872459</v>
      </c>
      <c r="C14" s="220">
        <v>6.2398936765289852</v>
      </c>
      <c r="D14" s="220">
        <v>3.2581268059956452</v>
      </c>
      <c r="E14" s="220">
        <v>6.3769075291461697E-2</v>
      </c>
      <c r="F14" s="220">
        <v>55.38710357931145</v>
      </c>
    </row>
    <row r="15" spans="1:6" s="35" customFormat="1" ht="15" customHeight="1">
      <c r="A15" s="946" t="s">
        <v>1092</v>
      </c>
      <c r="B15" s="946"/>
      <c r="C15" s="946"/>
      <c r="D15" s="946"/>
      <c r="E15" s="946"/>
    </row>
    <row r="16" spans="1:6" s="35" customFormat="1" ht="13.5" customHeight="1">
      <c r="A16" s="946" t="s">
        <v>209</v>
      </c>
      <c r="B16" s="946"/>
      <c r="C16" s="946"/>
      <c r="D16" s="946"/>
      <c r="E16" s="946"/>
    </row>
    <row r="17" s="35" customFormat="1" ht="28.35" customHeight="1"/>
  </sheetData>
  <mergeCells count="5">
    <mergeCell ref="A1:F1"/>
    <mergeCell ref="A2:A3"/>
    <mergeCell ref="B2:F2"/>
    <mergeCell ref="A15:E15"/>
    <mergeCell ref="A16:E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activeCell="E25" sqref="E25"/>
    </sheetView>
  </sheetViews>
  <sheetFormatPr defaultColWidth="9.140625" defaultRowHeight="15"/>
  <cols>
    <col min="1" max="6" width="14.5703125" style="17" bestFit="1" customWidth="1"/>
    <col min="7" max="7" width="4.5703125" style="17" bestFit="1" customWidth="1"/>
    <col min="8" max="16384" width="9.140625" style="17"/>
  </cols>
  <sheetData>
    <row r="1" spans="1:6" ht="18" customHeight="1">
      <c r="A1" s="939" t="s">
        <v>12</v>
      </c>
      <c r="B1" s="939"/>
      <c r="C1" s="939"/>
      <c r="D1" s="939"/>
      <c r="E1" s="939"/>
      <c r="F1" s="939"/>
    </row>
    <row r="2" spans="1:6" s="35" customFormat="1" ht="18" customHeight="1">
      <c r="A2" s="948" t="s">
        <v>210</v>
      </c>
      <c r="B2" s="954" t="s">
        <v>205</v>
      </c>
      <c r="C2" s="1012"/>
      <c r="D2" s="1012"/>
      <c r="E2" s="1012"/>
      <c r="F2" s="955"/>
    </row>
    <row r="3" spans="1:6" s="35" customFormat="1" ht="18" customHeight="1">
      <c r="A3" s="950"/>
      <c r="B3" s="54" t="s">
        <v>206</v>
      </c>
      <c r="C3" s="54" t="s">
        <v>207</v>
      </c>
      <c r="D3" s="54" t="s">
        <v>62</v>
      </c>
      <c r="E3" s="54" t="s">
        <v>208</v>
      </c>
      <c r="F3" s="54" t="s">
        <v>204</v>
      </c>
    </row>
    <row r="4" spans="1:6" s="42" customFormat="1" ht="18" customHeight="1">
      <c r="A4" s="24" t="s">
        <v>95</v>
      </c>
      <c r="B4" s="67">
        <v>25.09</v>
      </c>
      <c r="C4" s="67">
        <v>11.36</v>
      </c>
      <c r="D4" s="67">
        <v>5.07</v>
      </c>
      <c r="E4" s="67">
        <v>0.1</v>
      </c>
      <c r="F4" s="67">
        <v>58.39</v>
      </c>
    </row>
    <row r="5" spans="1:6" s="42" customFormat="1" ht="18" customHeight="1">
      <c r="A5" s="332" t="s">
        <v>96</v>
      </c>
      <c r="B5" s="333">
        <v>27.39</v>
      </c>
      <c r="C5" s="333">
        <v>11.69</v>
      </c>
      <c r="D5" s="333">
        <v>5.79</v>
      </c>
      <c r="E5" s="333">
        <v>0.19</v>
      </c>
      <c r="F5" s="333">
        <v>54.95</v>
      </c>
    </row>
    <row r="6" spans="1:6" s="35" customFormat="1" ht="18" customHeight="1">
      <c r="A6" s="110" t="s">
        <v>97</v>
      </c>
      <c r="B6" s="220">
        <v>27.27</v>
      </c>
      <c r="C6" s="220">
        <v>10.55</v>
      </c>
      <c r="D6" s="220">
        <v>4.83</v>
      </c>
      <c r="E6" s="220">
        <v>0.1</v>
      </c>
      <c r="F6" s="220">
        <v>57.25</v>
      </c>
    </row>
    <row r="7" spans="1:6" s="35" customFormat="1" ht="18" customHeight="1">
      <c r="A7" s="110" t="s">
        <v>98</v>
      </c>
      <c r="B7" s="220">
        <v>26.86</v>
      </c>
      <c r="C7" s="220">
        <v>10.43</v>
      </c>
      <c r="D7" s="220">
        <v>4.49</v>
      </c>
      <c r="E7" s="220">
        <v>0.13</v>
      </c>
      <c r="F7" s="220">
        <v>58.09</v>
      </c>
    </row>
    <row r="8" spans="1:6" s="35" customFormat="1" ht="18" customHeight="1">
      <c r="A8" s="110" t="s">
        <v>99</v>
      </c>
      <c r="B8" s="220">
        <v>27.2</v>
      </c>
      <c r="C8" s="220">
        <v>9.75</v>
      </c>
      <c r="D8" s="220">
        <v>4.7699999999999996</v>
      </c>
      <c r="E8" s="220">
        <v>0.17</v>
      </c>
      <c r="F8" s="220">
        <v>58.11</v>
      </c>
    </row>
    <row r="9" spans="1:6" s="35" customFormat="1" ht="18" customHeight="1">
      <c r="A9" s="110" t="s">
        <v>100</v>
      </c>
      <c r="B9" s="220">
        <v>26.78</v>
      </c>
      <c r="C9" s="220">
        <v>9.64</v>
      </c>
      <c r="D9" s="220">
        <v>5.69</v>
      </c>
      <c r="E9" s="220">
        <v>0.19</v>
      </c>
      <c r="F9" s="220">
        <v>57.7</v>
      </c>
    </row>
    <row r="10" spans="1:6" s="35" customFormat="1" ht="18" customHeight="1">
      <c r="A10" s="110" t="s">
        <v>101</v>
      </c>
      <c r="B10" s="220">
        <v>26.84</v>
      </c>
      <c r="C10" s="220">
        <v>12.21</v>
      </c>
      <c r="D10" s="220">
        <v>6.51</v>
      </c>
      <c r="E10" s="220">
        <v>0.21</v>
      </c>
      <c r="F10" s="220">
        <v>54.23</v>
      </c>
    </row>
    <row r="11" spans="1:6" s="35" customFormat="1" ht="18" customHeight="1">
      <c r="A11" s="110" t="s">
        <v>102</v>
      </c>
      <c r="B11" s="220">
        <v>26.97</v>
      </c>
      <c r="C11" s="220">
        <v>13.17</v>
      </c>
      <c r="D11" s="220">
        <v>6.8</v>
      </c>
      <c r="E11" s="220">
        <v>0.22</v>
      </c>
      <c r="F11" s="220">
        <v>52.84</v>
      </c>
    </row>
    <row r="12" spans="1:6" s="35" customFormat="1" ht="18" customHeight="1">
      <c r="A12" s="110" t="s">
        <v>916</v>
      </c>
      <c r="B12" s="220">
        <v>29.5</v>
      </c>
      <c r="C12" s="220">
        <v>10.94</v>
      </c>
      <c r="D12" s="220">
        <v>6.32</v>
      </c>
      <c r="E12" s="220">
        <v>0.22</v>
      </c>
      <c r="F12" s="220">
        <v>53.02</v>
      </c>
    </row>
    <row r="13" spans="1:6" s="35" customFormat="1" ht="18" customHeight="1">
      <c r="A13" s="110" t="s">
        <v>964</v>
      </c>
      <c r="B13" s="220">
        <v>27.25</v>
      </c>
      <c r="C13" s="220">
        <v>16.29</v>
      </c>
      <c r="D13" s="220">
        <v>6.29</v>
      </c>
      <c r="E13" s="220">
        <v>0.2</v>
      </c>
      <c r="F13" s="220">
        <v>49.97</v>
      </c>
    </row>
    <row r="14" spans="1:6" s="35" customFormat="1" ht="18" customHeight="1">
      <c r="A14" s="110" t="s">
        <v>1091</v>
      </c>
      <c r="B14" s="220">
        <v>27.48</v>
      </c>
      <c r="C14" s="220">
        <v>12.84</v>
      </c>
      <c r="D14" s="220">
        <v>6.65</v>
      </c>
      <c r="E14" s="220">
        <v>0.24</v>
      </c>
      <c r="F14" s="220">
        <v>52.79</v>
      </c>
    </row>
    <row r="15" spans="1:6" s="35" customFormat="1" ht="15" customHeight="1">
      <c r="A15" s="946" t="s">
        <v>1152</v>
      </c>
      <c r="B15" s="946"/>
      <c r="C15" s="946"/>
      <c r="D15" s="946"/>
      <c r="E15" s="946"/>
      <c r="F15" s="946"/>
    </row>
    <row r="16" spans="1:6" s="35" customFormat="1" ht="13.5" customHeight="1">
      <c r="A16" s="946" t="s">
        <v>211</v>
      </c>
      <c r="B16" s="946"/>
      <c r="C16" s="946"/>
      <c r="D16" s="946"/>
      <c r="E16" s="946"/>
      <c r="F16" s="946"/>
    </row>
    <row r="17" s="35" customFormat="1" ht="25.35" customHeight="1"/>
  </sheetData>
  <mergeCells count="5">
    <mergeCell ref="A1:F1"/>
    <mergeCell ref="A2:A3"/>
    <mergeCell ref="B2:F2"/>
    <mergeCell ref="A15:F15"/>
    <mergeCell ref="A16:F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activeCell="I24" sqref="I24"/>
    </sheetView>
  </sheetViews>
  <sheetFormatPr defaultColWidth="9.140625" defaultRowHeight="15"/>
  <cols>
    <col min="1" max="6" width="14.5703125" style="17" bestFit="1" customWidth="1"/>
    <col min="7" max="7" width="4.5703125" style="17" bestFit="1" customWidth="1"/>
    <col min="8" max="16384" width="9.140625" style="17"/>
  </cols>
  <sheetData>
    <row r="1" spans="1:6" ht="21" customHeight="1">
      <c r="A1" s="946" t="s">
        <v>13</v>
      </c>
      <c r="B1" s="946"/>
      <c r="C1" s="946"/>
      <c r="D1" s="946"/>
    </row>
    <row r="2" spans="1:6" s="35" customFormat="1" ht="18.75" customHeight="1">
      <c r="A2" s="1029" t="s">
        <v>87</v>
      </c>
      <c r="B2" s="954" t="s">
        <v>205</v>
      </c>
      <c r="C2" s="1012"/>
      <c r="D2" s="1012"/>
      <c r="E2" s="1012"/>
      <c r="F2" s="955"/>
    </row>
    <row r="3" spans="1:6" s="35" customFormat="1" ht="18" customHeight="1">
      <c r="A3" s="1030"/>
      <c r="B3" s="54" t="s">
        <v>206</v>
      </c>
      <c r="C3" s="54" t="s">
        <v>207</v>
      </c>
      <c r="D3" s="54" t="s">
        <v>62</v>
      </c>
      <c r="E3" s="54" t="s">
        <v>208</v>
      </c>
      <c r="F3" s="54" t="s">
        <v>204</v>
      </c>
    </row>
    <row r="4" spans="1:6" s="42" customFormat="1" ht="18" customHeight="1">
      <c r="A4" s="24" t="s">
        <v>95</v>
      </c>
      <c r="B4" s="68">
        <v>0</v>
      </c>
      <c r="C4" s="68">
        <v>0</v>
      </c>
      <c r="D4" s="68">
        <v>0</v>
      </c>
      <c r="E4" s="68">
        <v>0</v>
      </c>
      <c r="F4" s="27">
        <v>100</v>
      </c>
    </row>
    <row r="5" spans="1:6" s="42" customFormat="1" ht="18" customHeight="1">
      <c r="A5" s="24" t="s">
        <v>96</v>
      </c>
      <c r="B5" s="68">
        <v>0</v>
      </c>
      <c r="C5" s="68">
        <v>0</v>
      </c>
      <c r="D5" s="68">
        <v>0</v>
      </c>
      <c r="E5" s="68">
        <v>0</v>
      </c>
      <c r="F5" s="27">
        <v>100</v>
      </c>
    </row>
    <row r="6" spans="1:6" s="35" customFormat="1" ht="18" customHeight="1">
      <c r="A6" s="20" t="s">
        <v>97</v>
      </c>
      <c r="B6" s="64">
        <v>0</v>
      </c>
      <c r="C6" s="64">
        <v>0</v>
      </c>
      <c r="D6" s="64">
        <v>0</v>
      </c>
      <c r="E6" s="64">
        <v>0</v>
      </c>
      <c r="F6" s="23">
        <v>100</v>
      </c>
    </row>
    <row r="7" spans="1:6" s="35" customFormat="1" ht="18" customHeight="1">
      <c r="A7" s="20" t="s">
        <v>98</v>
      </c>
      <c r="B7" s="64">
        <v>0</v>
      </c>
      <c r="C7" s="64">
        <v>0</v>
      </c>
      <c r="D7" s="64">
        <v>0</v>
      </c>
      <c r="E7" s="64">
        <v>0</v>
      </c>
      <c r="F7" s="23">
        <v>100</v>
      </c>
    </row>
    <row r="8" spans="1:6" s="35" customFormat="1" ht="18" customHeight="1">
      <c r="A8" s="20" t="s">
        <v>99</v>
      </c>
      <c r="B8" s="64">
        <v>0</v>
      </c>
      <c r="C8" s="64">
        <v>0</v>
      </c>
      <c r="D8" s="64">
        <v>0</v>
      </c>
      <c r="E8" s="64">
        <v>0</v>
      </c>
      <c r="F8" s="23">
        <v>100</v>
      </c>
    </row>
    <row r="9" spans="1:6" s="35" customFormat="1" ht="18" customHeight="1">
      <c r="A9" s="20" t="s">
        <v>100</v>
      </c>
      <c r="B9" s="64">
        <v>0</v>
      </c>
      <c r="C9" s="64">
        <v>0</v>
      </c>
      <c r="D9" s="64">
        <v>0</v>
      </c>
      <c r="E9" s="64">
        <v>0</v>
      </c>
      <c r="F9" s="23">
        <v>100</v>
      </c>
    </row>
    <row r="10" spans="1:6" s="35" customFormat="1" ht="18" customHeight="1">
      <c r="A10" s="20" t="s">
        <v>101</v>
      </c>
      <c r="B10" s="64">
        <v>0</v>
      </c>
      <c r="C10" s="64">
        <v>0</v>
      </c>
      <c r="D10" s="64">
        <v>0</v>
      </c>
      <c r="E10" s="64">
        <v>0</v>
      </c>
      <c r="F10" s="23">
        <v>100</v>
      </c>
    </row>
    <row r="11" spans="1:6" s="35" customFormat="1" ht="18" customHeight="1">
      <c r="A11" s="20" t="s">
        <v>102</v>
      </c>
      <c r="B11" s="64">
        <v>0</v>
      </c>
      <c r="C11" s="64">
        <v>0</v>
      </c>
      <c r="D11" s="64">
        <v>0</v>
      </c>
      <c r="E11" s="64">
        <v>0</v>
      </c>
      <c r="F11" s="23">
        <v>100</v>
      </c>
    </row>
    <row r="12" spans="1:6" s="35" customFormat="1" ht="18" customHeight="1">
      <c r="A12" s="20" t="s">
        <v>916</v>
      </c>
      <c r="B12" s="64">
        <v>0</v>
      </c>
      <c r="C12" s="64">
        <v>0</v>
      </c>
      <c r="D12" s="64">
        <v>0</v>
      </c>
      <c r="E12" s="64">
        <v>0</v>
      </c>
      <c r="F12" s="23">
        <v>100</v>
      </c>
    </row>
    <row r="13" spans="1:6" s="35" customFormat="1" ht="18" customHeight="1">
      <c r="A13" s="182" t="s">
        <v>964</v>
      </c>
      <c r="B13" s="227">
        <v>0</v>
      </c>
      <c r="C13" s="227">
        <v>0</v>
      </c>
      <c r="D13" s="227">
        <v>0</v>
      </c>
      <c r="E13" s="227">
        <v>0</v>
      </c>
      <c r="F13" s="588">
        <v>100</v>
      </c>
    </row>
    <row r="14" spans="1:6" s="35" customFormat="1" ht="18" customHeight="1">
      <c r="A14" s="110" t="s">
        <v>1091</v>
      </c>
      <c r="B14" s="229">
        <v>0</v>
      </c>
      <c r="C14" s="229">
        <v>0</v>
      </c>
      <c r="D14" s="229">
        <v>0</v>
      </c>
      <c r="E14" s="229">
        <v>0</v>
      </c>
      <c r="F14" s="589">
        <v>100</v>
      </c>
    </row>
    <row r="15" spans="1:6" s="35" customFormat="1" ht="18" customHeight="1">
      <c r="A15" s="1031" t="s">
        <v>1152</v>
      </c>
      <c r="B15" s="1032"/>
      <c r="C15" s="1032"/>
      <c r="D15" s="1032"/>
      <c r="E15" s="1032"/>
      <c r="F15" s="1033"/>
    </row>
    <row r="16" spans="1:6" s="35" customFormat="1" ht="18" customHeight="1">
      <c r="A16" s="1034" t="s">
        <v>212</v>
      </c>
      <c r="B16" s="1035"/>
      <c r="C16" s="1035"/>
      <c r="D16" s="1035"/>
      <c r="E16" s="1035"/>
      <c r="F16" s="1036"/>
    </row>
    <row r="17" s="35" customFormat="1" ht="28.35" customHeight="1"/>
  </sheetData>
  <mergeCells count="5">
    <mergeCell ref="A1:D1"/>
    <mergeCell ref="A2:A3"/>
    <mergeCell ref="B2:F2"/>
    <mergeCell ref="A15:F15"/>
    <mergeCell ref="A16:F16"/>
  </mergeCells>
  <printOptions horizontalCentered="1"/>
  <pageMargins left="0.78431372549019618" right="0.78431372549019618" top="0.98039215686274517" bottom="0.98039215686274517" header="0.50980392156862753" footer="0.50980392156862753"/>
  <pageSetup paperSize="9" scale="9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13" zoomScaleNormal="100" workbookViewId="0">
      <selection activeCell="K20" sqref="K20"/>
    </sheetView>
  </sheetViews>
  <sheetFormatPr defaultColWidth="9.140625" defaultRowHeight="15"/>
  <cols>
    <col min="1" max="1" width="6.42578125" style="201" bestFit="1" customWidth="1"/>
    <col min="2" max="2" width="20.5703125" style="201" bestFit="1" customWidth="1"/>
    <col min="3" max="3" width="10" style="201" bestFit="1" customWidth="1"/>
    <col min="4" max="4" width="13.85546875" style="201" bestFit="1" customWidth="1"/>
    <col min="5" max="5" width="7.5703125" style="201" bestFit="1" customWidth="1"/>
    <col min="6" max="7" width="6" style="201" bestFit="1" customWidth="1"/>
    <col min="8" max="8" width="9.5703125" style="201" bestFit="1" customWidth="1"/>
    <col min="9" max="9" width="10.5703125" style="201" bestFit="1" customWidth="1"/>
    <col min="10" max="10" width="10" style="201" bestFit="1" customWidth="1"/>
    <col min="11" max="11" width="35.140625" style="201" bestFit="1" customWidth="1"/>
    <col min="12" max="12" width="4.5703125" style="201" bestFit="1" customWidth="1"/>
    <col min="13" max="16384" width="9.140625" style="201"/>
  </cols>
  <sheetData>
    <row r="1" spans="1:11" ht="15.75" customHeight="1">
      <c r="A1" s="939" t="s">
        <v>1186</v>
      </c>
      <c r="B1" s="939"/>
      <c r="C1" s="939"/>
      <c r="D1" s="939"/>
      <c r="E1" s="939"/>
      <c r="F1" s="939"/>
      <c r="G1" s="939"/>
      <c r="H1" s="939"/>
      <c r="I1" s="939"/>
      <c r="J1" s="939"/>
      <c r="K1" s="939"/>
    </row>
    <row r="2" spans="1:11" s="292" customFormat="1" ht="74.25" customHeight="1">
      <c r="A2" s="571" t="s">
        <v>79</v>
      </c>
      <c r="B2" s="571" t="s">
        <v>213</v>
      </c>
      <c r="C2" s="294" t="s">
        <v>603</v>
      </c>
      <c r="D2" s="294" t="s">
        <v>602</v>
      </c>
      <c r="E2" s="571" t="s">
        <v>214</v>
      </c>
      <c r="F2" s="571" t="s">
        <v>215</v>
      </c>
      <c r="G2" s="571" t="s">
        <v>216</v>
      </c>
      <c r="H2" s="294" t="s">
        <v>217</v>
      </c>
      <c r="I2" s="294" t="s">
        <v>218</v>
      </c>
      <c r="J2" s="294" t="s">
        <v>219</v>
      </c>
    </row>
    <row r="3" spans="1:11" s="292" customFormat="1" ht="15" customHeight="1">
      <c r="A3" s="299">
        <v>1</v>
      </c>
      <c r="B3" s="572" t="s">
        <v>1156</v>
      </c>
      <c r="C3" s="304">
        <v>362.2</v>
      </c>
      <c r="D3" s="304">
        <v>467755.76910999999</v>
      </c>
      <c r="E3" s="301">
        <v>7.1126886875346571</v>
      </c>
      <c r="F3" s="302">
        <v>1.36</v>
      </c>
      <c r="G3" s="302">
        <v>0.630803</v>
      </c>
      <c r="H3" s="302">
        <v>1.71</v>
      </c>
      <c r="I3" s="300">
        <v>-3.3459120000000002</v>
      </c>
      <c r="J3" s="300">
        <v>0.03</v>
      </c>
      <c r="K3" s="573"/>
    </row>
    <row r="4" spans="1:11" s="292" customFormat="1" ht="15" customHeight="1">
      <c r="A4" s="299">
        <v>2</v>
      </c>
      <c r="B4" s="574" t="s">
        <v>1157</v>
      </c>
      <c r="C4" s="304">
        <v>120.72</v>
      </c>
      <c r="D4" s="304">
        <v>185293.45905800001</v>
      </c>
      <c r="E4" s="301">
        <v>2.8175701448292991</v>
      </c>
      <c r="F4" s="302">
        <v>1.36</v>
      </c>
      <c r="G4" s="302">
        <v>0.42672599999999999</v>
      </c>
      <c r="H4" s="302">
        <v>2.08</v>
      </c>
      <c r="I4" s="300">
        <v>-0.21096500000000001</v>
      </c>
      <c r="J4" s="300">
        <v>0.02</v>
      </c>
      <c r="K4" s="573"/>
    </row>
    <row r="5" spans="1:11" s="292" customFormat="1" ht="15" customHeight="1">
      <c r="A5" s="299">
        <v>3</v>
      </c>
      <c r="B5" s="574" t="s">
        <v>1158</v>
      </c>
      <c r="C5" s="304">
        <v>892.46</v>
      </c>
      <c r="D5" s="304">
        <v>176701.04141800001</v>
      </c>
      <c r="E5" s="301">
        <v>2.6869139439172605</v>
      </c>
      <c r="F5" s="302">
        <v>1.4</v>
      </c>
      <c r="G5" s="302">
        <v>0.44024200000000002</v>
      </c>
      <c r="H5" s="302">
        <v>2.11</v>
      </c>
      <c r="I5" s="300">
        <v>-3.2565999999999998E-2</v>
      </c>
      <c r="J5" s="300">
        <v>0.02</v>
      </c>
      <c r="K5" s="573"/>
    </row>
    <row r="6" spans="1:11" s="292" customFormat="1" ht="15" customHeight="1">
      <c r="A6" s="299">
        <v>4</v>
      </c>
      <c r="B6" s="574" t="s">
        <v>1159</v>
      </c>
      <c r="C6" s="304">
        <v>88.78</v>
      </c>
      <c r="D6" s="304">
        <v>105330.88168799999</v>
      </c>
      <c r="E6" s="301">
        <v>1.6016601399823813</v>
      </c>
      <c r="F6" s="302">
        <v>0.95</v>
      </c>
      <c r="G6" s="302">
        <v>0.27545999999999998</v>
      </c>
      <c r="H6" s="302">
        <v>1.81</v>
      </c>
      <c r="I6" s="300">
        <v>6.2928959999999998</v>
      </c>
      <c r="J6" s="300">
        <v>0.04</v>
      </c>
      <c r="K6" s="573"/>
    </row>
    <row r="7" spans="1:11" s="292" customFormat="1" ht="15" customHeight="1">
      <c r="A7" s="299">
        <v>5</v>
      </c>
      <c r="B7" s="574" t="s">
        <v>1160</v>
      </c>
      <c r="C7" s="304">
        <v>83.2</v>
      </c>
      <c r="D7" s="304">
        <v>59623.486627999999</v>
      </c>
      <c r="E7" s="301">
        <v>0.90663403180949287</v>
      </c>
      <c r="F7" s="302">
        <v>0.27</v>
      </c>
      <c r="G7" s="302">
        <v>2.9201999999999999E-2</v>
      </c>
      <c r="H7" s="302">
        <v>1.59</v>
      </c>
      <c r="I7" s="300">
        <v>4.8599160000000001</v>
      </c>
      <c r="J7" s="300">
        <v>0.05</v>
      </c>
      <c r="K7" s="573"/>
    </row>
    <row r="8" spans="1:11" s="292" customFormat="1" ht="15" customHeight="1">
      <c r="A8" s="299">
        <v>6</v>
      </c>
      <c r="B8" s="574" t="s">
        <v>1161</v>
      </c>
      <c r="C8" s="304">
        <v>554.24</v>
      </c>
      <c r="D8" s="304">
        <v>647698.60157199996</v>
      </c>
      <c r="E8" s="301">
        <v>9.848897267688864</v>
      </c>
      <c r="F8" s="302">
        <v>1.1200000000000001</v>
      </c>
      <c r="G8" s="302">
        <v>0.56205799999999995</v>
      </c>
      <c r="H8" s="302">
        <v>1.5</v>
      </c>
      <c r="I8" s="300">
        <v>-0.92394200000000004</v>
      </c>
      <c r="J8" s="300">
        <v>0.02</v>
      </c>
      <c r="K8" s="573"/>
    </row>
    <row r="9" spans="1:11" s="292" customFormat="1" ht="15" customHeight="1">
      <c r="A9" s="299">
        <v>7</v>
      </c>
      <c r="B9" s="574" t="s">
        <v>1162</v>
      </c>
      <c r="C9" s="304">
        <v>2102.81</v>
      </c>
      <c r="D9" s="304">
        <v>691384.11592000001</v>
      </c>
      <c r="E9" s="301">
        <v>10.513178681691224</v>
      </c>
      <c r="F9" s="302">
        <v>0.7</v>
      </c>
      <c r="G9" s="302">
        <v>0.28333799999999998</v>
      </c>
      <c r="H9" s="302">
        <v>1.31</v>
      </c>
      <c r="I9" s="300">
        <v>10.21902</v>
      </c>
      <c r="J9" s="300">
        <v>0.02</v>
      </c>
      <c r="K9" s="573"/>
    </row>
    <row r="10" spans="1:11" s="292" customFormat="1" ht="15" customHeight="1">
      <c r="A10" s="299">
        <v>8</v>
      </c>
      <c r="B10" s="574" t="s">
        <v>1163</v>
      </c>
      <c r="C10" s="304">
        <v>991.79</v>
      </c>
      <c r="D10" s="304">
        <v>235106.58431000001</v>
      </c>
      <c r="E10" s="301">
        <v>3.5750279376958298</v>
      </c>
      <c r="F10" s="302">
        <v>1.1100000000000001</v>
      </c>
      <c r="G10" s="302">
        <v>0.425728</v>
      </c>
      <c r="H10" s="302">
        <v>1.7</v>
      </c>
      <c r="I10" s="300">
        <v>-8.4524620000000006</v>
      </c>
      <c r="J10" s="300">
        <v>0.03</v>
      </c>
      <c r="K10" s="573"/>
    </row>
    <row r="11" spans="1:11" s="292" customFormat="1" ht="15" customHeight="1">
      <c r="A11" s="299">
        <v>9</v>
      </c>
      <c r="B11" s="574" t="s">
        <v>1164</v>
      </c>
      <c r="C11" s="304">
        <v>6762.16</v>
      </c>
      <c r="D11" s="304">
        <v>816701.97466700012</v>
      </c>
      <c r="E11" s="301">
        <v>12.418760558215849</v>
      </c>
      <c r="F11" s="302">
        <v>1.05</v>
      </c>
      <c r="G11" s="302">
        <v>0.42192400000000002</v>
      </c>
      <c r="H11" s="302">
        <v>1.63</v>
      </c>
      <c r="I11" s="300">
        <v>-1.6038220000000001</v>
      </c>
      <c r="J11" s="300">
        <v>0.02</v>
      </c>
      <c r="K11" s="573"/>
    </row>
    <row r="12" spans="1:11" s="292" customFormat="1" ht="15" customHeight="1">
      <c r="A12" s="299">
        <v>10</v>
      </c>
      <c r="B12" s="574" t="s">
        <v>1165</v>
      </c>
      <c r="C12" s="304">
        <v>1222.08</v>
      </c>
      <c r="D12" s="304">
        <v>86911.647322999997</v>
      </c>
      <c r="E12" s="301">
        <v>1.3215774802852949</v>
      </c>
      <c r="F12" s="302">
        <v>1.27</v>
      </c>
      <c r="G12" s="302">
        <v>0.23708199999999999</v>
      </c>
      <c r="H12" s="302">
        <v>2.62</v>
      </c>
      <c r="I12" s="300">
        <v>3.7234039999999999</v>
      </c>
      <c r="J12" s="300">
        <v>0.02</v>
      </c>
      <c r="K12" s="573"/>
    </row>
    <row r="13" spans="1:11" s="292" customFormat="1" ht="15" customHeight="1">
      <c r="A13" s="299">
        <v>11</v>
      </c>
      <c r="B13" s="574" t="s">
        <v>1166</v>
      </c>
      <c r="C13" s="304">
        <v>280.97000000000003</v>
      </c>
      <c r="D13" s="304">
        <v>228946.61183000001</v>
      </c>
      <c r="E13" s="301">
        <v>3.4813594690901182</v>
      </c>
      <c r="F13" s="302">
        <v>1.03</v>
      </c>
      <c r="G13" s="302">
        <v>0.43338399999999999</v>
      </c>
      <c r="H13" s="302">
        <v>1.57</v>
      </c>
      <c r="I13" s="300">
        <v>7.4323940000000004</v>
      </c>
      <c r="J13" s="300">
        <v>0.03</v>
      </c>
      <c r="K13" s="573"/>
    </row>
    <row r="14" spans="1:11" s="292" customFormat="1" ht="15" customHeight="1">
      <c r="A14" s="299">
        <v>12</v>
      </c>
      <c r="B14" s="574" t="s">
        <v>1167</v>
      </c>
      <c r="C14" s="304">
        <v>621.6</v>
      </c>
      <c r="D14" s="304">
        <v>80151.263414999994</v>
      </c>
      <c r="E14" s="301">
        <v>1.2187791626134177</v>
      </c>
      <c r="F14" s="302">
        <v>1.1100000000000001</v>
      </c>
      <c r="G14" s="302">
        <v>0.31716899999999998</v>
      </c>
      <c r="H14" s="302">
        <v>1.97</v>
      </c>
      <c r="I14" s="300">
        <v>0.18546199999999999</v>
      </c>
      <c r="J14" s="300">
        <v>0.04</v>
      </c>
      <c r="K14" s="573"/>
    </row>
    <row r="15" spans="1:11" s="292" customFormat="1" ht="15" customHeight="1">
      <c r="A15" s="299">
        <v>13</v>
      </c>
      <c r="B15" s="574" t="s">
        <v>1168</v>
      </c>
      <c r="C15" s="304">
        <v>234.96</v>
      </c>
      <c r="D15" s="304">
        <v>210685.861298</v>
      </c>
      <c r="E15" s="301">
        <v>3.2036867126814101</v>
      </c>
      <c r="F15" s="302">
        <v>0.37</v>
      </c>
      <c r="G15" s="302">
        <v>9.0140999999999999E-2</v>
      </c>
      <c r="H15" s="302">
        <v>1.24</v>
      </c>
      <c r="I15" s="300">
        <v>1.7813619999999999</v>
      </c>
      <c r="J15" s="300">
        <v>0.03</v>
      </c>
      <c r="K15" s="573"/>
    </row>
    <row r="16" spans="1:11" s="292" customFormat="1" ht="15" customHeight="1">
      <c r="A16" s="299">
        <v>14</v>
      </c>
      <c r="B16" s="574" t="s">
        <v>1169</v>
      </c>
      <c r="C16" s="304">
        <v>96.42</v>
      </c>
      <c r="D16" s="304">
        <v>70308.123602000007</v>
      </c>
      <c r="E16" s="301">
        <v>1.0691044951454833</v>
      </c>
      <c r="F16" s="302">
        <v>0.35</v>
      </c>
      <c r="G16" s="302">
        <v>0.103115</v>
      </c>
      <c r="H16" s="302">
        <v>1.1000000000000001</v>
      </c>
      <c r="I16" s="300">
        <v>2.8678270000000001</v>
      </c>
      <c r="J16" s="300">
        <v>0.06</v>
      </c>
      <c r="K16" s="573"/>
    </row>
    <row r="17" spans="1:11" s="292" customFormat="1" ht="15" customHeight="1">
      <c r="A17" s="299">
        <v>15</v>
      </c>
      <c r="B17" s="574" t="s">
        <v>1170</v>
      </c>
      <c r="C17" s="304">
        <v>95.92</v>
      </c>
      <c r="D17" s="304">
        <v>152466.104777</v>
      </c>
      <c r="E17" s="301">
        <v>2.3183977842608239</v>
      </c>
      <c r="F17" s="302">
        <v>0.6</v>
      </c>
      <c r="G17" s="302">
        <v>0.129298</v>
      </c>
      <c r="H17" s="302">
        <v>1.68</v>
      </c>
      <c r="I17" s="300">
        <v>7.5547000000000004</v>
      </c>
      <c r="J17" s="300">
        <v>0.03</v>
      </c>
      <c r="K17" s="573"/>
    </row>
    <row r="18" spans="1:11" s="292" customFormat="1" ht="15" customHeight="1">
      <c r="A18" s="299">
        <v>16</v>
      </c>
      <c r="B18" s="574" t="s">
        <v>1171</v>
      </c>
      <c r="C18" s="304">
        <v>1232.26</v>
      </c>
      <c r="D18" s="304">
        <v>190713.755756</v>
      </c>
      <c r="E18" s="301">
        <v>2.899991112250611</v>
      </c>
      <c r="F18" s="302">
        <v>0.81</v>
      </c>
      <c r="G18" s="302">
        <v>0.24709600000000001</v>
      </c>
      <c r="H18" s="302">
        <v>1.62</v>
      </c>
      <c r="I18" s="300">
        <v>-1.491188</v>
      </c>
      <c r="J18" s="300">
        <v>0.03</v>
      </c>
      <c r="K18" s="573"/>
    </row>
    <row r="19" spans="1:11" s="292" customFormat="1" ht="15" customHeight="1">
      <c r="A19" s="299">
        <v>17</v>
      </c>
      <c r="B19" s="574" t="s">
        <v>1172</v>
      </c>
      <c r="C19" s="304">
        <v>1096.26</v>
      </c>
      <c r="D19" s="304">
        <v>105837.656875</v>
      </c>
      <c r="E19" s="301">
        <v>1.6093661574764178</v>
      </c>
      <c r="F19" s="302">
        <v>0.8</v>
      </c>
      <c r="G19" s="302">
        <v>0.210394</v>
      </c>
      <c r="H19" s="302">
        <v>1.75</v>
      </c>
      <c r="I19" s="300">
        <v>12.276294999999999</v>
      </c>
      <c r="J19" s="300">
        <v>0.03</v>
      </c>
      <c r="K19" s="573"/>
    </row>
    <row r="20" spans="1:11" s="292" customFormat="1" ht="15" customHeight="1">
      <c r="A20" s="299">
        <v>18</v>
      </c>
      <c r="B20" s="574" t="s">
        <v>1173</v>
      </c>
      <c r="C20" s="304">
        <v>239.93</v>
      </c>
      <c r="D20" s="304">
        <v>91274.515578000006</v>
      </c>
      <c r="E20" s="301">
        <v>1.3879192033207726</v>
      </c>
      <c r="F20" s="303">
        <v>0.66</v>
      </c>
      <c r="G20" s="302">
        <v>0.16824800000000001</v>
      </c>
      <c r="H20" s="302">
        <v>1.61</v>
      </c>
      <c r="I20" s="300">
        <v>12.129451</v>
      </c>
      <c r="J20" s="300">
        <v>0.04</v>
      </c>
      <c r="K20" s="573"/>
    </row>
    <row r="21" spans="1:11" s="292" customFormat="1" ht="15" customHeight="1">
      <c r="A21" s="299">
        <v>19</v>
      </c>
      <c r="B21" s="574" t="s">
        <v>1174</v>
      </c>
      <c r="C21" s="304">
        <v>1388.65</v>
      </c>
      <c r="D21" s="304">
        <v>513654.58935000002</v>
      </c>
      <c r="E21" s="301">
        <v>7.8106256047284282</v>
      </c>
      <c r="F21" s="303">
        <v>1.42</v>
      </c>
      <c r="G21" s="302">
        <v>0.54027999999999998</v>
      </c>
      <c r="H21" s="302">
        <v>1.93</v>
      </c>
      <c r="I21" s="300">
        <v>3.632927</v>
      </c>
      <c r="J21" s="300">
        <v>0.02</v>
      </c>
      <c r="K21" s="573"/>
    </row>
    <row r="22" spans="1:11" s="292" customFormat="1" ht="15" customHeight="1">
      <c r="A22" s="299">
        <v>20</v>
      </c>
      <c r="B22" s="574" t="s">
        <v>1175</v>
      </c>
      <c r="C22" s="304">
        <v>774.55</v>
      </c>
      <c r="D22" s="304">
        <v>53600.352909000001</v>
      </c>
      <c r="E22" s="301">
        <v>0.81504633178357355</v>
      </c>
      <c r="F22" s="303">
        <v>1.5</v>
      </c>
      <c r="G22" s="302">
        <v>0.35020200000000001</v>
      </c>
      <c r="H22" s="302">
        <v>2.54</v>
      </c>
      <c r="I22" s="300">
        <v>0.45835199999999998</v>
      </c>
      <c r="J22" s="300">
        <v>0.04</v>
      </c>
      <c r="K22" s="573"/>
    </row>
    <row r="23" spans="1:11" s="292" customFormat="1" ht="15" customHeight="1">
      <c r="A23" s="299">
        <v>21</v>
      </c>
      <c r="B23" s="574" t="s">
        <v>1176</v>
      </c>
      <c r="C23" s="304">
        <v>613.52</v>
      </c>
      <c r="D23" s="304">
        <v>185214.93706500001</v>
      </c>
      <c r="E23" s="301">
        <v>2.8163761403333281</v>
      </c>
      <c r="F23" s="303">
        <v>1.25</v>
      </c>
      <c r="G23" s="302">
        <v>0.433724</v>
      </c>
      <c r="H23" s="302">
        <v>1.91</v>
      </c>
      <c r="I23" s="300">
        <v>3.2722009999999999</v>
      </c>
      <c r="J23" s="300">
        <v>0.03</v>
      </c>
      <c r="K23" s="573"/>
    </row>
    <row r="24" spans="1:11" s="292" customFormat="1" ht="15" customHeight="1">
      <c r="A24" s="299">
        <v>22</v>
      </c>
      <c r="B24" s="574" t="s">
        <v>1177</v>
      </c>
      <c r="C24" s="304">
        <v>542.73</v>
      </c>
      <c r="D24" s="304">
        <v>143107.83744</v>
      </c>
      <c r="E24" s="301">
        <v>2.1760960819227568</v>
      </c>
      <c r="F24" s="303">
        <v>0.77</v>
      </c>
      <c r="G24" s="302">
        <v>0.22936400000000001</v>
      </c>
      <c r="H24" s="302">
        <v>1.62</v>
      </c>
      <c r="I24" s="300">
        <v>15.720179</v>
      </c>
      <c r="J24" s="300">
        <v>0.03</v>
      </c>
      <c r="K24" s="573"/>
    </row>
    <row r="25" spans="1:11" s="292" customFormat="1" ht="15" customHeight="1">
      <c r="A25" s="299">
        <v>23</v>
      </c>
      <c r="B25" s="574" t="s">
        <v>1178</v>
      </c>
      <c r="C25" s="304">
        <v>2746.01</v>
      </c>
      <c r="D25" s="304">
        <v>165251.79721399999</v>
      </c>
      <c r="E25" s="301">
        <v>2.5128168720937341</v>
      </c>
      <c r="F25" s="303">
        <v>0.82</v>
      </c>
      <c r="G25" s="302">
        <v>0.21629200000000001</v>
      </c>
      <c r="H25" s="302">
        <v>1.77</v>
      </c>
      <c r="I25" s="300">
        <v>-6.1612340000000003</v>
      </c>
      <c r="J25" s="300">
        <v>0.03</v>
      </c>
      <c r="K25" s="573"/>
    </row>
    <row r="26" spans="1:11" s="292" customFormat="1" ht="15" customHeight="1">
      <c r="A26" s="299">
        <v>24</v>
      </c>
      <c r="B26" s="574" t="s">
        <v>1179</v>
      </c>
      <c r="C26" s="304">
        <v>151.04</v>
      </c>
      <c r="D26" s="304">
        <v>98714.789887999999</v>
      </c>
      <c r="E26" s="301">
        <v>1.5010559263965422</v>
      </c>
      <c r="F26" s="303">
        <v>0.76</v>
      </c>
      <c r="G26" s="302">
        <v>0.207012</v>
      </c>
      <c r="H26" s="302">
        <v>1.67</v>
      </c>
      <c r="I26" s="300">
        <v>4.8086760000000002</v>
      </c>
      <c r="J26" s="300">
        <v>0.03</v>
      </c>
      <c r="K26" s="573"/>
    </row>
    <row r="27" spans="1:11" s="292" customFormat="1" ht="15" customHeight="1">
      <c r="A27" s="299">
        <v>25</v>
      </c>
      <c r="B27" s="574" t="s">
        <v>1180</v>
      </c>
      <c r="C27" s="304">
        <v>288.66000000000003</v>
      </c>
      <c r="D27" s="304">
        <v>87657.565734000003</v>
      </c>
      <c r="E27" s="301">
        <v>1.3329199068123654</v>
      </c>
      <c r="F27" s="303">
        <v>0.93</v>
      </c>
      <c r="G27" s="302">
        <v>0.33202300000000001</v>
      </c>
      <c r="H27" s="302">
        <v>1.62</v>
      </c>
      <c r="I27" s="300">
        <v>2.119202</v>
      </c>
      <c r="J27" s="300">
        <v>0.05</v>
      </c>
      <c r="K27" s="573"/>
    </row>
    <row r="28" spans="1:11" s="292" customFormat="1" ht="15" customHeight="1">
      <c r="A28" s="299">
        <v>26</v>
      </c>
      <c r="B28" s="574" t="s">
        <v>1181</v>
      </c>
      <c r="C28" s="304">
        <v>369.91</v>
      </c>
      <c r="D28" s="304">
        <v>387038.36442200001</v>
      </c>
      <c r="E28" s="301">
        <v>5.8853007874262957</v>
      </c>
      <c r="F28" s="303">
        <v>0.61</v>
      </c>
      <c r="G28" s="302">
        <v>0.21879199999999999</v>
      </c>
      <c r="H28" s="302">
        <v>1.31</v>
      </c>
      <c r="I28" s="300">
        <v>5.79983</v>
      </c>
      <c r="J28" s="300">
        <v>0.02</v>
      </c>
      <c r="K28" s="573"/>
    </row>
    <row r="29" spans="1:11" s="292" customFormat="1" ht="15" customHeight="1">
      <c r="A29" s="299">
        <v>27</v>
      </c>
      <c r="B29" s="574" t="s">
        <v>1182</v>
      </c>
      <c r="C29" s="304">
        <v>9696.67</v>
      </c>
      <c r="D29" s="304">
        <v>59106.99727</v>
      </c>
      <c r="E29" s="301">
        <v>0.89878030074623205</v>
      </c>
      <c r="F29" s="303">
        <v>0.79</v>
      </c>
      <c r="G29" s="302">
        <v>0.201541</v>
      </c>
      <c r="H29" s="302">
        <v>1.76</v>
      </c>
      <c r="I29" s="300">
        <v>-2.2780830000000001</v>
      </c>
      <c r="J29" s="300">
        <v>0.06</v>
      </c>
      <c r="K29" s="573"/>
    </row>
    <row r="30" spans="1:11" s="292" customFormat="1" ht="15" customHeight="1">
      <c r="A30" s="299">
        <v>28</v>
      </c>
      <c r="B30" s="574" t="s">
        <v>1183</v>
      </c>
      <c r="C30" s="304">
        <v>485.29</v>
      </c>
      <c r="D30" s="304">
        <v>111160.43807</v>
      </c>
      <c r="E30" s="301">
        <v>1.6903043053135545</v>
      </c>
      <c r="F30" s="303">
        <v>0.82</v>
      </c>
      <c r="G30" s="302">
        <v>0.20375199999999999</v>
      </c>
      <c r="H30" s="302">
        <v>1.82</v>
      </c>
      <c r="I30" s="300">
        <v>16.186489999999999</v>
      </c>
      <c r="J30" s="300">
        <v>0.03</v>
      </c>
      <c r="K30" s="573"/>
    </row>
    <row r="31" spans="1:11" s="292" customFormat="1" ht="15" customHeight="1">
      <c r="A31" s="299">
        <v>29</v>
      </c>
      <c r="B31" s="574" t="s">
        <v>1184</v>
      </c>
      <c r="C31" s="304">
        <v>6975.45</v>
      </c>
      <c r="D31" s="304">
        <v>69846.257207000002</v>
      </c>
      <c r="E31" s="301">
        <v>1.0620813602109438</v>
      </c>
      <c r="F31" s="303">
        <v>0.62</v>
      </c>
      <c r="G31" s="302">
        <v>5.2535999999999999E-2</v>
      </c>
      <c r="H31" s="302">
        <v>2.73</v>
      </c>
      <c r="I31" s="300">
        <v>-1.1847190000000001</v>
      </c>
      <c r="J31" s="300">
        <v>0.04</v>
      </c>
      <c r="K31" s="573"/>
    </row>
    <row r="32" spans="1:11" s="292" customFormat="1" ht="18" customHeight="1">
      <c r="A32" s="299">
        <v>30</v>
      </c>
      <c r="B32" s="574" t="s">
        <v>1185</v>
      </c>
      <c r="C32" s="304">
        <v>79.569999999999993</v>
      </c>
      <c r="D32" s="304">
        <v>99111.178816</v>
      </c>
      <c r="E32" s="301">
        <v>1.5070834117430385</v>
      </c>
      <c r="F32" s="303">
        <v>1.29</v>
      </c>
      <c r="G32" s="302">
        <v>0.370282</v>
      </c>
      <c r="H32" s="302">
        <v>2.13</v>
      </c>
      <c r="I32" s="300">
        <v>-4.8919959999999998</v>
      </c>
      <c r="J32" s="300">
        <v>0.08</v>
      </c>
      <c r="K32" s="573"/>
    </row>
    <row r="33" spans="1:10" s="292" customFormat="1" ht="34.5" customHeight="1">
      <c r="A33" s="1040" t="s">
        <v>220</v>
      </c>
      <c r="B33" s="1041"/>
      <c r="C33" s="1041"/>
      <c r="D33" s="1041"/>
      <c r="E33" s="1041"/>
      <c r="F33" s="1041"/>
      <c r="G33" s="1041"/>
      <c r="H33" s="1041"/>
      <c r="I33" s="1041"/>
      <c r="J33" s="1042"/>
    </row>
    <row r="34" spans="1:10" s="292" customFormat="1" ht="20.25" customHeight="1">
      <c r="A34" s="1040" t="s">
        <v>221</v>
      </c>
      <c r="B34" s="1041"/>
      <c r="C34" s="1041"/>
      <c r="D34" s="1041"/>
      <c r="E34" s="1041"/>
      <c r="F34" s="1041"/>
      <c r="G34" s="1041"/>
      <c r="H34" s="1041"/>
      <c r="I34" s="1041"/>
      <c r="J34" s="1042"/>
    </row>
    <row r="35" spans="1:10" s="292" customFormat="1" ht="48.75" customHeight="1">
      <c r="A35" s="1040" t="s">
        <v>222</v>
      </c>
      <c r="B35" s="1041"/>
      <c r="C35" s="1041"/>
      <c r="D35" s="1041"/>
      <c r="E35" s="1041"/>
      <c r="F35" s="1041"/>
      <c r="G35" s="1041"/>
      <c r="H35" s="1041"/>
      <c r="I35" s="1041"/>
      <c r="J35" s="1042"/>
    </row>
    <row r="36" spans="1:10" s="292" customFormat="1" ht="37.5" customHeight="1">
      <c r="A36" s="1040" t="s">
        <v>600</v>
      </c>
      <c r="B36" s="1041"/>
      <c r="C36" s="1041"/>
      <c r="D36" s="1041"/>
      <c r="E36" s="1041"/>
      <c r="F36" s="1041"/>
      <c r="G36" s="1041"/>
      <c r="H36" s="1041"/>
      <c r="I36" s="1041"/>
      <c r="J36" s="1042"/>
    </row>
    <row r="37" spans="1:10" s="292" customFormat="1" ht="13.5" customHeight="1">
      <c r="A37" s="1037" t="s">
        <v>209</v>
      </c>
      <c r="B37" s="1038"/>
      <c r="C37" s="1038"/>
      <c r="D37" s="1038"/>
      <c r="E37" s="1038"/>
      <c r="F37" s="1038"/>
      <c r="G37" s="1038"/>
      <c r="H37" s="1038"/>
      <c r="I37" s="1038"/>
      <c r="J37" s="1039"/>
    </row>
    <row r="38" spans="1:10" s="292" customFormat="1" ht="27.6" customHeight="1"/>
  </sheetData>
  <mergeCells count="6">
    <mergeCell ref="A37:J37"/>
    <mergeCell ref="A1:K1"/>
    <mergeCell ref="A33:J33"/>
    <mergeCell ref="A34:J34"/>
    <mergeCell ref="A35:J35"/>
    <mergeCell ref="A36:J36"/>
  </mergeCells>
  <printOptions horizontalCentered="1"/>
  <pageMargins left="0.78431372549019618" right="0.78431372549019618" top="0.98039215686274517" bottom="0.98039215686274517" header="0.50980392156862753" footer="0.50980392156862753"/>
  <pageSetup paperSize="9" scale="63"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activeCell="K12" sqref="K12"/>
    </sheetView>
  </sheetViews>
  <sheetFormatPr defaultColWidth="9.140625" defaultRowHeight="12.75"/>
  <cols>
    <col min="1" max="1" width="6.42578125" style="267" bestFit="1" customWidth="1"/>
    <col min="2" max="2" width="20.5703125" style="267" bestFit="1" customWidth="1"/>
    <col min="3" max="3" width="14.5703125" style="267" bestFit="1" customWidth="1"/>
    <col min="4" max="4" width="13.85546875" style="267" bestFit="1" customWidth="1"/>
    <col min="5" max="5" width="7.5703125" style="267" bestFit="1" customWidth="1"/>
    <col min="6" max="7" width="6" style="267" bestFit="1" customWidth="1"/>
    <col min="8" max="8" width="9.5703125" style="267" bestFit="1" customWidth="1"/>
    <col min="9" max="9" width="10.5703125" style="267" bestFit="1" customWidth="1"/>
    <col min="10" max="10" width="11.5703125" style="267" customWidth="1"/>
    <col min="11" max="11" width="30.42578125" style="267" bestFit="1" customWidth="1"/>
    <col min="12" max="12" width="4.5703125" style="267" bestFit="1" customWidth="1"/>
    <col min="13" max="16384" width="9.140625" style="267"/>
  </cols>
  <sheetData>
    <row r="1" spans="1:11" ht="17.25" customHeight="1">
      <c r="A1" s="1044" t="s">
        <v>1154</v>
      </c>
      <c r="B1" s="1044"/>
      <c r="C1" s="1044"/>
      <c r="D1" s="1044"/>
      <c r="E1" s="1044"/>
      <c r="F1" s="1044"/>
      <c r="G1" s="1044"/>
      <c r="H1" s="1044"/>
      <c r="I1" s="1044"/>
      <c r="J1" s="1044"/>
      <c r="K1" s="1044"/>
    </row>
    <row r="2" spans="1:11" s="336" customFormat="1" ht="58.5" customHeight="1">
      <c r="A2" s="334" t="s">
        <v>223</v>
      </c>
      <c r="B2" s="334" t="s">
        <v>213</v>
      </c>
      <c r="C2" s="335" t="s">
        <v>603</v>
      </c>
      <c r="D2" s="335" t="s">
        <v>602</v>
      </c>
      <c r="E2" s="334" t="s">
        <v>214</v>
      </c>
      <c r="F2" s="334" t="s">
        <v>215</v>
      </c>
      <c r="G2" s="334" t="s">
        <v>216</v>
      </c>
      <c r="H2" s="335" t="s">
        <v>217</v>
      </c>
      <c r="I2" s="335" t="s">
        <v>218</v>
      </c>
      <c r="J2" s="335" t="s">
        <v>219</v>
      </c>
    </row>
    <row r="3" spans="1:11" s="336" customFormat="1" ht="16.5" customHeight="1">
      <c r="A3" s="337">
        <v>1</v>
      </c>
      <c r="B3" s="338" t="s">
        <v>258</v>
      </c>
      <c r="C3" s="339">
        <v>408.35035219999997</v>
      </c>
      <c r="D3" s="340">
        <v>53679.29</v>
      </c>
      <c r="E3" s="341">
        <v>0.71</v>
      </c>
      <c r="F3" s="341">
        <v>1.35</v>
      </c>
      <c r="G3" s="341">
        <v>0.26</v>
      </c>
      <c r="H3" s="341">
        <v>1.98</v>
      </c>
      <c r="I3" s="341">
        <v>6.79</v>
      </c>
      <c r="J3" s="341">
        <v>0.03</v>
      </c>
    </row>
    <row r="4" spans="1:11" s="336" customFormat="1" ht="15" customHeight="1">
      <c r="A4" s="337">
        <v>2</v>
      </c>
      <c r="B4" s="338" t="s">
        <v>236</v>
      </c>
      <c r="C4" s="339">
        <v>95.919779000000005</v>
      </c>
      <c r="D4" s="340">
        <v>152511.15</v>
      </c>
      <c r="E4" s="341">
        <v>2.0099999999999998</v>
      </c>
      <c r="F4" s="341">
        <v>0.6</v>
      </c>
      <c r="G4" s="341">
        <v>0.12</v>
      </c>
      <c r="H4" s="341">
        <v>1.41</v>
      </c>
      <c r="I4" s="341">
        <v>7.61</v>
      </c>
      <c r="J4" s="341">
        <v>0.02</v>
      </c>
    </row>
    <row r="5" spans="1:11" s="336" customFormat="1" ht="15" customHeight="1">
      <c r="A5" s="337">
        <v>3</v>
      </c>
      <c r="B5" s="338" t="s">
        <v>233</v>
      </c>
      <c r="C5" s="339">
        <v>613.51556340000002</v>
      </c>
      <c r="D5" s="340">
        <v>174846.41</v>
      </c>
      <c r="E5" s="341">
        <v>2.31</v>
      </c>
      <c r="F5" s="341">
        <v>1.26</v>
      </c>
      <c r="G5" s="341">
        <v>0.42</v>
      </c>
      <c r="H5" s="341">
        <v>1.63</v>
      </c>
      <c r="I5" s="341">
        <v>3.49</v>
      </c>
      <c r="J5" s="341">
        <v>0.02</v>
      </c>
    </row>
    <row r="6" spans="1:11" s="336" customFormat="1" ht="21.75" customHeight="1">
      <c r="A6" s="337">
        <v>4</v>
      </c>
      <c r="B6" s="338" t="s">
        <v>262</v>
      </c>
      <c r="C6" s="339">
        <v>289.36702000000002</v>
      </c>
      <c r="D6" s="340">
        <v>42310.16</v>
      </c>
      <c r="E6" s="341">
        <v>0.56000000000000005</v>
      </c>
      <c r="F6" s="341">
        <v>0.68</v>
      </c>
      <c r="G6" s="341">
        <v>0.19</v>
      </c>
      <c r="H6" s="341">
        <v>1.36</v>
      </c>
      <c r="I6" s="341">
        <v>0.28000000000000003</v>
      </c>
      <c r="J6" s="341">
        <v>0.03</v>
      </c>
    </row>
    <row r="7" spans="1:11" s="336" customFormat="1" ht="25.5" customHeight="1">
      <c r="A7" s="337">
        <v>5</v>
      </c>
      <c r="B7" s="338" t="s">
        <v>232</v>
      </c>
      <c r="C7" s="339">
        <v>120.718869</v>
      </c>
      <c r="D7" s="340">
        <v>185304.19</v>
      </c>
      <c r="E7" s="341">
        <v>2.44</v>
      </c>
      <c r="F7" s="341">
        <v>1.35</v>
      </c>
      <c r="G7" s="341">
        <v>0.41</v>
      </c>
      <c r="H7" s="341">
        <v>2.04</v>
      </c>
      <c r="I7" s="341">
        <v>-0.28999999999999998</v>
      </c>
      <c r="J7" s="341">
        <v>0.02</v>
      </c>
    </row>
    <row r="8" spans="1:11" s="336" customFormat="1" ht="27" customHeight="1">
      <c r="A8" s="337">
        <v>6</v>
      </c>
      <c r="B8" s="338" t="s">
        <v>238</v>
      </c>
      <c r="C8" s="339">
        <v>79.568721999999994</v>
      </c>
      <c r="D8" s="340">
        <v>99211.95</v>
      </c>
      <c r="E8" s="341">
        <v>1.31</v>
      </c>
      <c r="F8" s="341">
        <v>1.32</v>
      </c>
      <c r="G8" s="341">
        <v>0.37</v>
      </c>
      <c r="H8" s="341">
        <v>1.69</v>
      </c>
      <c r="I8" s="341">
        <v>-4.82</v>
      </c>
      <c r="J8" s="341">
        <v>0.03</v>
      </c>
    </row>
    <row r="9" spans="1:11" s="336" customFormat="1" ht="18" customHeight="1">
      <c r="A9" s="337">
        <v>7</v>
      </c>
      <c r="B9" s="338" t="s">
        <v>265</v>
      </c>
      <c r="C9" s="339">
        <v>2169.2527439999999</v>
      </c>
      <c r="D9" s="340">
        <v>36790.089999999997</v>
      </c>
      <c r="E9" s="341">
        <v>0.49</v>
      </c>
      <c r="F9" s="341">
        <v>0.83</v>
      </c>
      <c r="G9" s="341">
        <v>0.22</v>
      </c>
      <c r="H9" s="341">
        <v>1.9</v>
      </c>
      <c r="I9" s="341">
        <v>4.18</v>
      </c>
      <c r="J9" s="341">
        <v>0.02</v>
      </c>
    </row>
    <row r="10" spans="1:11" s="336" customFormat="1" ht="16.5" customHeight="1">
      <c r="A10" s="337">
        <v>8</v>
      </c>
      <c r="B10" s="338" t="s">
        <v>235</v>
      </c>
      <c r="C10" s="339">
        <v>2746.0136339999999</v>
      </c>
      <c r="D10" s="340">
        <v>161484.26999999999</v>
      </c>
      <c r="E10" s="341">
        <v>2.13</v>
      </c>
      <c r="F10" s="341">
        <v>0.84</v>
      </c>
      <c r="G10" s="341">
        <v>0.22</v>
      </c>
      <c r="H10" s="341">
        <v>1.34</v>
      </c>
      <c r="I10" s="341">
        <v>-6.1</v>
      </c>
      <c r="J10" s="341">
        <v>0.02</v>
      </c>
    </row>
    <row r="11" spans="1:11" s="336" customFormat="1" ht="15" customHeight="1">
      <c r="A11" s="337">
        <v>9</v>
      </c>
      <c r="B11" s="338" t="s">
        <v>264</v>
      </c>
      <c r="C11" s="339">
        <v>24.086829600000002</v>
      </c>
      <c r="D11" s="340">
        <v>42559.98</v>
      </c>
      <c r="E11" s="341">
        <v>0.56000000000000005</v>
      </c>
      <c r="F11" s="341">
        <v>0.28000000000000003</v>
      </c>
      <c r="G11" s="341">
        <v>0.06</v>
      </c>
      <c r="H11" s="341">
        <v>1.1200000000000001</v>
      </c>
      <c r="I11" s="341">
        <v>1.71</v>
      </c>
      <c r="J11" s="341">
        <v>0.02</v>
      </c>
    </row>
    <row r="12" spans="1:11" s="336" customFormat="1" ht="15" customHeight="1">
      <c r="A12" s="337">
        <v>10</v>
      </c>
      <c r="B12" s="338" t="s">
        <v>261</v>
      </c>
      <c r="C12" s="339">
        <v>161.35804279999999</v>
      </c>
      <c r="D12" s="340">
        <v>48748.2</v>
      </c>
      <c r="E12" s="341">
        <v>0.64</v>
      </c>
      <c r="F12" s="341">
        <v>0.14000000000000001</v>
      </c>
      <c r="G12" s="341">
        <v>0.01</v>
      </c>
      <c r="H12" s="341">
        <v>1.69</v>
      </c>
      <c r="I12" s="341">
        <v>-2.8</v>
      </c>
      <c r="J12" s="341">
        <v>0.02</v>
      </c>
    </row>
    <row r="13" spans="1:11" s="336" customFormat="1" ht="15" customHeight="1">
      <c r="A13" s="337">
        <v>11</v>
      </c>
      <c r="B13" s="338" t="s">
        <v>268</v>
      </c>
      <c r="C13" s="339">
        <v>6162.7283269999998</v>
      </c>
      <c r="D13" s="340">
        <v>30602.26</v>
      </c>
      <c r="E13" s="341">
        <v>0.4</v>
      </c>
      <c r="F13" s="341">
        <v>1.01</v>
      </c>
      <c r="G13" s="341">
        <v>0.22</v>
      </c>
      <c r="H13" s="341">
        <v>2.15</v>
      </c>
      <c r="I13" s="341">
        <v>-3.91</v>
      </c>
      <c r="J13" s="341">
        <v>0.03</v>
      </c>
    </row>
    <row r="14" spans="1:11" s="336" customFormat="1" ht="15" customHeight="1">
      <c r="A14" s="337">
        <v>12</v>
      </c>
      <c r="B14" s="338" t="s">
        <v>255</v>
      </c>
      <c r="C14" s="339">
        <v>53.093716000000001</v>
      </c>
      <c r="D14" s="340">
        <v>59611.93</v>
      </c>
      <c r="E14" s="341">
        <v>0.79</v>
      </c>
      <c r="F14" s="341">
        <v>0.56999999999999995</v>
      </c>
      <c r="G14" s="341">
        <v>0.12</v>
      </c>
      <c r="H14" s="341">
        <v>1.59</v>
      </c>
      <c r="I14" s="341">
        <v>-4.1100000000000003</v>
      </c>
      <c r="J14" s="341">
        <v>0.02</v>
      </c>
    </row>
    <row r="15" spans="1:11" s="336" customFormat="1" ht="15" customHeight="1">
      <c r="A15" s="337">
        <v>13</v>
      </c>
      <c r="B15" s="338" t="s">
        <v>257</v>
      </c>
      <c r="C15" s="339">
        <v>83.208445999999995</v>
      </c>
      <c r="D15" s="340">
        <v>59612.36</v>
      </c>
      <c r="E15" s="341">
        <v>0.79</v>
      </c>
      <c r="F15" s="341">
        <v>0.3</v>
      </c>
      <c r="G15" s="341">
        <v>0.03</v>
      </c>
      <c r="H15" s="341">
        <v>1.17</v>
      </c>
      <c r="I15" s="341">
        <v>4.9400000000000004</v>
      </c>
      <c r="J15" s="341">
        <v>0.02</v>
      </c>
    </row>
    <row r="16" spans="1:11" s="336" customFormat="1" ht="15" customHeight="1">
      <c r="A16" s="337">
        <v>14</v>
      </c>
      <c r="B16" s="338" t="s">
        <v>267</v>
      </c>
      <c r="C16" s="339">
        <v>27.341102200000002</v>
      </c>
      <c r="D16" s="340">
        <v>36141.360000000001</v>
      </c>
      <c r="E16" s="341">
        <v>0.48</v>
      </c>
      <c r="F16" s="341">
        <v>0.99</v>
      </c>
      <c r="G16" s="341">
        <v>0.31</v>
      </c>
      <c r="H16" s="341">
        <v>1.4</v>
      </c>
      <c r="I16" s="341">
        <v>9.34</v>
      </c>
      <c r="J16" s="341">
        <v>0.02</v>
      </c>
    </row>
    <row r="17" spans="1:10" s="336" customFormat="1" ht="15" customHeight="1">
      <c r="A17" s="337">
        <v>15</v>
      </c>
      <c r="B17" s="338" t="s">
        <v>254</v>
      </c>
      <c r="C17" s="339">
        <v>131.6450734</v>
      </c>
      <c r="D17" s="340">
        <v>60864.95</v>
      </c>
      <c r="E17" s="341">
        <v>0.8</v>
      </c>
      <c r="F17" s="341">
        <v>0.95</v>
      </c>
      <c r="G17" s="341">
        <v>0.28999999999999998</v>
      </c>
      <c r="H17" s="341">
        <v>1.65</v>
      </c>
      <c r="I17" s="341">
        <v>-2.42</v>
      </c>
      <c r="J17" s="341">
        <v>0.03</v>
      </c>
    </row>
    <row r="18" spans="1:10" s="336" customFormat="1" ht="20.25" customHeight="1">
      <c r="A18" s="337">
        <v>16</v>
      </c>
      <c r="B18" s="338" t="s">
        <v>237</v>
      </c>
      <c r="C18" s="339">
        <v>542.73301919999994</v>
      </c>
      <c r="D18" s="340">
        <v>143183.82999999999</v>
      </c>
      <c r="E18" s="341">
        <v>1.89</v>
      </c>
      <c r="F18" s="341">
        <v>0.8</v>
      </c>
      <c r="G18" s="341">
        <v>0.24</v>
      </c>
      <c r="H18" s="341">
        <v>1.49</v>
      </c>
      <c r="I18" s="341">
        <v>15.85</v>
      </c>
      <c r="J18" s="341">
        <v>0.02</v>
      </c>
    </row>
    <row r="19" spans="1:10" s="336" customFormat="1" ht="15" customHeight="1">
      <c r="A19" s="337">
        <v>17</v>
      </c>
      <c r="B19" s="338" t="s">
        <v>225</v>
      </c>
      <c r="C19" s="339">
        <v>554.16517759999999</v>
      </c>
      <c r="D19" s="340">
        <v>647667.25</v>
      </c>
      <c r="E19" s="341">
        <v>8.5399999999999991</v>
      </c>
      <c r="F19" s="341">
        <v>1.1200000000000001</v>
      </c>
      <c r="G19" s="341">
        <v>0.54</v>
      </c>
      <c r="H19" s="341">
        <v>1.17</v>
      </c>
      <c r="I19" s="341">
        <v>-0.95</v>
      </c>
      <c r="J19" s="341">
        <v>0.02</v>
      </c>
    </row>
    <row r="20" spans="1:10" s="336" customFormat="1" ht="15" customHeight="1">
      <c r="A20" s="337">
        <v>18</v>
      </c>
      <c r="B20" s="338" t="s">
        <v>250</v>
      </c>
      <c r="C20" s="339">
        <v>2024.791033</v>
      </c>
      <c r="D20" s="339">
        <v>60499.34</v>
      </c>
      <c r="E20" s="341">
        <v>0.8</v>
      </c>
      <c r="F20" s="341">
        <v>0.66</v>
      </c>
      <c r="G20" s="341">
        <v>0.23</v>
      </c>
      <c r="H20" s="341">
        <v>1.27</v>
      </c>
      <c r="I20" s="341">
        <v>-4.59</v>
      </c>
      <c r="J20" s="341">
        <v>0.02</v>
      </c>
    </row>
    <row r="21" spans="1:10" s="336" customFormat="1" ht="18" customHeight="1">
      <c r="A21" s="337">
        <v>19</v>
      </c>
      <c r="B21" s="338" t="s">
        <v>270</v>
      </c>
      <c r="C21" s="339">
        <v>39.961046199999998</v>
      </c>
      <c r="D21" s="339">
        <v>31976.13</v>
      </c>
      <c r="E21" s="341">
        <v>0.42</v>
      </c>
      <c r="F21" s="341">
        <v>0.8</v>
      </c>
      <c r="G21" s="341">
        <v>0.28999999999999998</v>
      </c>
      <c r="H21" s="341">
        <v>1.23</v>
      </c>
      <c r="I21" s="341">
        <v>0.52</v>
      </c>
      <c r="J21" s="341">
        <v>0.02</v>
      </c>
    </row>
    <row r="22" spans="1:10" s="336" customFormat="1" ht="15" customHeight="1">
      <c r="A22" s="337">
        <v>20</v>
      </c>
      <c r="B22" s="338" t="s">
        <v>247</v>
      </c>
      <c r="C22" s="339">
        <v>224.716984</v>
      </c>
      <c r="D22" s="339">
        <v>69461.710000000006</v>
      </c>
      <c r="E22" s="341">
        <v>0.92</v>
      </c>
      <c r="F22" s="341">
        <v>1.57</v>
      </c>
      <c r="G22" s="341">
        <v>0.34</v>
      </c>
      <c r="H22" s="341">
        <v>2.3199999999999998</v>
      </c>
      <c r="I22" s="341">
        <v>15.22</v>
      </c>
      <c r="J22" s="341">
        <v>0.02</v>
      </c>
    </row>
    <row r="23" spans="1:10" s="336" customFormat="1" ht="15" customHeight="1">
      <c r="A23" s="337">
        <v>21</v>
      </c>
      <c r="B23" s="338" t="s">
        <v>229</v>
      </c>
      <c r="C23" s="339">
        <v>234.95912619999999</v>
      </c>
      <c r="D23" s="339">
        <v>210724.74</v>
      </c>
      <c r="E23" s="341">
        <v>2.78</v>
      </c>
      <c r="F23" s="341">
        <v>0.37</v>
      </c>
      <c r="G23" s="341">
        <v>0.08</v>
      </c>
      <c r="H23" s="341">
        <v>1.17</v>
      </c>
      <c r="I23" s="341">
        <v>1.84</v>
      </c>
      <c r="J23" s="341">
        <v>0.02</v>
      </c>
    </row>
    <row r="24" spans="1:10" s="336" customFormat="1" ht="16.5" customHeight="1">
      <c r="A24" s="337">
        <v>22</v>
      </c>
      <c r="B24" s="338" t="s">
        <v>975</v>
      </c>
      <c r="C24" s="339">
        <v>361.65523259999998</v>
      </c>
      <c r="D24" s="339">
        <v>467701.59</v>
      </c>
      <c r="E24" s="341">
        <v>6.17</v>
      </c>
      <c r="F24" s="341">
        <v>1.36</v>
      </c>
      <c r="G24" s="341">
        <v>0.61</v>
      </c>
      <c r="H24" s="341">
        <v>1.46</v>
      </c>
      <c r="I24" s="341">
        <v>-3.24</v>
      </c>
      <c r="J24" s="341">
        <v>0.02</v>
      </c>
    </row>
    <row r="25" spans="1:10" s="336" customFormat="1" ht="15" customHeight="1">
      <c r="A25" s="337">
        <v>23</v>
      </c>
      <c r="B25" s="338" t="s">
        <v>227</v>
      </c>
      <c r="C25" s="339">
        <v>1388.626962</v>
      </c>
      <c r="D25" s="339">
        <v>513896.12</v>
      </c>
      <c r="E25" s="341">
        <v>6.78</v>
      </c>
      <c r="F25" s="341">
        <v>1.42</v>
      </c>
      <c r="G25" s="341">
        <v>0.51</v>
      </c>
      <c r="H25" s="341">
        <v>1.39</v>
      </c>
      <c r="I25" s="341">
        <v>3.61</v>
      </c>
      <c r="J25" s="341">
        <v>0.02</v>
      </c>
    </row>
    <row r="26" spans="1:10" s="336" customFormat="1" ht="15" customHeight="1">
      <c r="A26" s="337">
        <v>24</v>
      </c>
      <c r="B26" s="338" t="s">
        <v>230</v>
      </c>
      <c r="C26" s="339">
        <v>1232.2638182000001</v>
      </c>
      <c r="D26" s="339">
        <v>190773.54</v>
      </c>
      <c r="E26" s="341">
        <v>2.52</v>
      </c>
      <c r="F26" s="341">
        <v>0.83</v>
      </c>
      <c r="G26" s="341">
        <v>0.25</v>
      </c>
      <c r="H26" s="341">
        <v>1.73</v>
      </c>
      <c r="I26" s="341">
        <v>-1.4</v>
      </c>
      <c r="J26" s="341">
        <v>0.02</v>
      </c>
    </row>
    <row r="27" spans="1:10" s="336" customFormat="1" ht="27" customHeight="1">
      <c r="A27" s="337">
        <v>25</v>
      </c>
      <c r="B27" s="338" t="s">
        <v>271</v>
      </c>
      <c r="C27" s="339">
        <v>9414.1589220000005</v>
      </c>
      <c r="D27" s="339">
        <v>28341.33</v>
      </c>
      <c r="E27" s="341">
        <v>0.37</v>
      </c>
      <c r="F27" s="341">
        <v>0.86</v>
      </c>
      <c r="G27" s="341">
        <v>0.24</v>
      </c>
      <c r="H27" s="341">
        <v>1.47</v>
      </c>
      <c r="I27" s="341">
        <v>-6.26</v>
      </c>
      <c r="J27" s="341">
        <v>0.03</v>
      </c>
    </row>
    <row r="28" spans="1:10" s="336" customFormat="1" ht="27" customHeight="1">
      <c r="A28" s="337">
        <v>26</v>
      </c>
      <c r="B28" s="338" t="s">
        <v>251</v>
      </c>
      <c r="C28" s="339">
        <v>774.54860299999996</v>
      </c>
      <c r="D28" s="339">
        <v>57784.89</v>
      </c>
      <c r="E28" s="341">
        <v>0.76</v>
      </c>
      <c r="F28" s="341">
        <v>1.51</v>
      </c>
      <c r="G28" s="341">
        <v>0.35</v>
      </c>
      <c r="H28" s="341">
        <v>2.21</v>
      </c>
      <c r="I28" s="341">
        <v>0.57999999999999996</v>
      </c>
      <c r="J28" s="341">
        <v>0.03</v>
      </c>
    </row>
    <row r="29" spans="1:10" s="336" customFormat="1" ht="27" customHeight="1">
      <c r="A29" s="337">
        <v>27</v>
      </c>
      <c r="B29" s="338" t="s">
        <v>226</v>
      </c>
      <c r="C29" s="339">
        <v>2130.7126475</v>
      </c>
      <c r="D29" s="339">
        <v>699871.99</v>
      </c>
      <c r="E29" s="341">
        <v>9.23</v>
      </c>
      <c r="F29" s="341">
        <v>0.71</v>
      </c>
      <c r="G29" s="341">
        <v>0.28000000000000003</v>
      </c>
      <c r="H29" s="341">
        <v>1.22</v>
      </c>
      <c r="I29" s="341">
        <v>10.220000000000001</v>
      </c>
      <c r="J29" s="341">
        <v>0.02</v>
      </c>
    </row>
    <row r="30" spans="1:10" s="336" customFormat="1" ht="15" customHeight="1">
      <c r="A30" s="337">
        <v>28</v>
      </c>
      <c r="B30" s="338" t="s">
        <v>252</v>
      </c>
      <c r="C30" s="339">
        <v>241.72204400000001</v>
      </c>
      <c r="D30" s="339">
        <v>65008.61</v>
      </c>
      <c r="E30" s="341">
        <v>0.86</v>
      </c>
      <c r="F30" s="341">
        <v>1.21</v>
      </c>
      <c r="G30" s="341">
        <v>0.27</v>
      </c>
      <c r="H30" s="341">
        <v>1.62</v>
      </c>
      <c r="I30" s="341">
        <v>7.82</v>
      </c>
      <c r="J30" s="341">
        <v>0.03</v>
      </c>
    </row>
    <row r="31" spans="1:10" s="336" customFormat="1" ht="18" customHeight="1">
      <c r="A31" s="337">
        <v>29</v>
      </c>
      <c r="B31" s="338" t="s">
        <v>228</v>
      </c>
      <c r="C31" s="339">
        <v>991.7941045</v>
      </c>
      <c r="D31" s="339">
        <v>263641.49</v>
      </c>
      <c r="E31" s="341">
        <v>3.48</v>
      </c>
      <c r="F31" s="341">
        <v>1.1100000000000001</v>
      </c>
      <c r="G31" s="341">
        <v>0.41</v>
      </c>
      <c r="H31" s="341">
        <v>1.57</v>
      </c>
      <c r="I31" s="341">
        <v>-8.4499999999999993</v>
      </c>
      <c r="J31" s="341">
        <v>0.02</v>
      </c>
    </row>
    <row r="32" spans="1:10" s="336" customFormat="1" ht="29.25" customHeight="1">
      <c r="A32" s="337">
        <v>30</v>
      </c>
      <c r="B32" s="338" t="s">
        <v>231</v>
      </c>
      <c r="C32" s="339">
        <v>280.96785340000002</v>
      </c>
      <c r="D32" s="339">
        <v>229055.39</v>
      </c>
      <c r="E32" s="341">
        <v>3.02</v>
      </c>
      <c r="F32" s="341">
        <v>1.07</v>
      </c>
      <c r="G32" s="341">
        <v>0.44</v>
      </c>
      <c r="H32" s="341">
        <v>1.25</v>
      </c>
      <c r="I32" s="341">
        <v>7.43</v>
      </c>
      <c r="J32" s="341">
        <v>0.02</v>
      </c>
    </row>
    <row r="33" spans="1:10" s="336" customFormat="1" ht="15" customHeight="1">
      <c r="A33" s="337">
        <v>31</v>
      </c>
      <c r="B33" s="338" t="s">
        <v>246</v>
      </c>
      <c r="C33" s="339">
        <v>621.596272</v>
      </c>
      <c r="D33" s="339">
        <v>80136.88</v>
      </c>
      <c r="E33" s="341">
        <v>1.06</v>
      </c>
      <c r="F33" s="341">
        <v>1.1499999999999999</v>
      </c>
      <c r="G33" s="341">
        <v>0.33</v>
      </c>
      <c r="H33" s="341">
        <v>1.39</v>
      </c>
      <c r="I33" s="341">
        <v>0.2</v>
      </c>
      <c r="J33" s="341">
        <v>0.02</v>
      </c>
    </row>
    <row r="34" spans="1:10" s="336" customFormat="1" ht="22.5" customHeight="1">
      <c r="A34" s="337">
        <v>32</v>
      </c>
      <c r="B34" s="338" t="s">
        <v>240</v>
      </c>
      <c r="C34" s="339">
        <v>151.04003</v>
      </c>
      <c r="D34" s="339">
        <v>98708.83</v>
      </c>
      <c r="E34" s="341">
        <v>1.3</v>
      </c>
      <c r="F34" s="341">
        <v>0.79</v>
      </c>
      <c r="G34" s="341">
        <v>0.22</v>
      </c>
      <c r="H34" s="341">
        <v>1.47</v>
      </c>
      <c r="I34" s="341">
        <v>5.07</v>
      </c>
      <c r="J34" s="341">
        <v>0.02</v>
      </c>
    </row>
    <row r="35" spans="1:10" s="336" customFormat="1" ht="15" customHeight="1">
      <c r="A35" s="337">
        <v>33</v>
      </c>
      <c r="B35" s="338" t="s">
        <v>249</v>
      </c>
      <c r="C35" s="339">
        <v>9696.6661339999991</v>
      </c>
      <c r="D35" s="339">
        <v>59107</v>
      </c>
      <c r="E35" s="341">
        <v>0.78</v>
      </c>
      <c r="F35" s="341">
        <v>0.85</v>
      </c>
      <c r="G35" s="341">
        <v>0.22</v>
      </c>
      <c r="H35" s="341">
        <v>1.47</v>
      </c>
      <c r="I35" s="341">
        <v>-2.2400000000000002</v>
      </c>
      <c r="J35" s="341">
        <v>0.03</v>
      </c>
    </row>
    <row r="36" spans="1:10" s="336" customFormat="1" ht="27" customHeight="1">
      <c r="A36" s="337">
        <v>34</v>
      </c>
      <c r="B36" s="338" t="s">
        <v>248</v>
      </c>
      <c r="C36" s="339">
        <v>96.415716000000003</v>
      </c>
      <c r="D36" s="339">
        <v>70297.75</v>
      </c>
      <c r="E36" s="341">
        <v>0.93</v>
      </c>
      <c r="F36" s="341">
        <v>0.36</v>
      </c>
      <c r="G36" s="341">
        <v>0.1</v>
      </c>
      <c r="H36" s="341">
        <v>0.97</v>
      </c>
      <c r="I36" s="341">
        <v>2.89</v>
      </c>
      <c r="J36" s="341">
        <v>0.03</v>
      </c>
    </row>
    <row r="37" spans="1:10" s="336" customFormat="1" ht="26.25" customHeight="1">
      <c r="A37" s="337">
        <v>35</v>
      </c>
      <c r="B37" s="338" t="s">
        <v>260</v>
      </c>
      <c r="C37" s="339">
        <v>6290.1396029999996</v>
      </c>
      <c r="D37" s="339">
        <v>51951.519999999997</v>
      </c>
      <c r="E37" s="341">
        <v>0.68</v>
      </c>
      <c r="F37" s="341">
        <v>1.1100000000000001</v>
      </c>
      <c r="G37" s="341">
        <v>0.23</v>
      </c>
      <c r="H37" s="341">
        <v>1.74</v>
      </c>
      <c r="I37" s="341">
        <v>0.21</v>
      </c>
      <c r="J37" s="341">
        <v>0.03</v>
      </c>
    </row>
    <row r="38" spans="1:10" s="336" customFormat="1" ht="27" customHeight="1">
      <c r="A38" s="337">
        <v>36</v>
      </c>
      <c r="B38" s="338" t="s">
        <v>253</v>
      </c>
      <c r="C38" s="339">
        <v>6975.4528639999999</v>
      </c>
      <c r="D38" s="339">
        <v>69863.350000000006</v>
      </c>
      <c r="E38" s="341">
        <v>0.92</v>
      </c>
      <c r="F38" s="341">
        <v>0.7</v>
      </c>
      <c r="G38" s="341">
        <v>0.13</v>
      </c>
      <c r="H38" s="341">
        <v>1.83</v>
      </c>
      <c r="I38" s="341">
        <v>-1.1399999999999999</v>
      </c>
      <c r="J38" s="341">
        <v>0.03</v>
      </c>
    </row>
    <row r="39" spans="1:10" s="336" customFormat="1" ht="39" customHeight="1">
      <c r="A39" s="337">
        <v>37</v>
      </c>
      <c r="B39" s="338" t="s">
        <v>224</v>
      </c>
      <c r="C39" s="339">
        <v>6762.1648560000003</v>
      </c>
      <c r="D39" s="339">
        <v>816704.86</v>
      </c>
      <c r="E39" s="341">
        <v>10.77</v>
      </c>
      <c r="F39" s="341">
        <v>1.06</v>
      </c>
      <c r="G39" s="341">
        <v>0.41</v>
      </c>
      <c r="H39" s="341">
        <v>1.61</v>
      </c>
      <c r="I39" s="341">
        <v>-1.55</v>
      </c>
      <c r="J39" s="341">
        <v>0.02</v>
      </c>
    </row>
    <row r="40" spans="1:10" s="336" customFormat="1" ht="27" customHeight="1">
      <c r="A40" s="337">
        <v>38</v>
      </c>
      <c r="B40" s="338" t="s">
        <v>259</v>
      </c>
      <c r="C40" s="339">
        <v>1000.261399</v>
      </c>
      <c r="D40" s="339">
        <v>52637.760000000002</v>
      </c>
      <c r="E40" s="341">
        <v>0.69</v>
      </c>
      <c r="F40" s="341">
        <v>0.59</v>
      </c>
      <c r="G40" s="341">
        <v>0.15</v>
      </c>
      <c r="H40" s="341">
        <v>1.18</v>
      </c>
      <c r="I40" s="341">
        <v>3.05</v>
      </c>
      <c r="J40" s="341">
        <v>0.03</v>
      </c>
    </row>
    <row r="41" spans="1:10" s="336" customFormat="1" ht="27" customHeight="1">
      <c r="A41" s="337">
        <v>39</v>
      </c>
      <c r="B41" s="338" t="s">
        <v>269</v>
      </c>
      <c r="C41" s="339">
        <v>36.080748</v>
      </c>
      <c r="D41" s="339">
        <v>36027.910000000003</v>
      </c>
      <c r="E41" s="341">
        <v>0.47</v>
      </c>
      <c r="F41" s="341">
        <v>1.01</v>
      </c>
      <c r="G41" s="341">
        <v>0.3</v>
      </c>
      <c r="H41" s="341">
        <v>1.1200000000000001</v>
      </c>
      <c r="I41" s="341">
        <v>3.39</v>
      </c>
      <c r="J41" s="341">
        <v>0.03</v>
      </c>
    </row>
    <row r="42" spans="1:10" s="336" customFormat="1" ht="15" customHeight="1">
      <c r="A42" s="337">
        <v>40</v>
      </c>
      <c r="B42" s="338" t="s">
        <v>234</v>
      </c>
      <c r="C42" s="339">
        <v>892.46115339999994</v>
      </c>
      <c r="D42" s="339">
        <v>176701.51</v>
      </c>
      <c r="E42" s="341">
        <v>2.33</v>
      </c>
      <c r="F42" s="341">
        <v>1.44</v>
      </c>
      <c r="G42" s="341">
        <v>0.44</v>
      </c>
      <c r="H42" s="341">
        <v>1.78</v>
      </c>
      <c r="I42" s="341">
        <v>-0.02</v>
      </c>
      <c r="J42" s="341">
        <v>0.02</v>
      </c>
    </row>
    <row r="43" spans="1:10" s="336" customFormat="1" ht="24.75" customHeight="1">
      <c r="A43" s="337">
        <v>41</v>
      </c>
      <c r="B43" s="338" t="s">
        <v>243</v>
      </c>
      <c r="C43" s="339">
        <v>239.93349699999999</v>
      </c>
      <c r="D43" s="339">
        <v>91310.29</v>
      </c>
      <c r="E43" s="341">
        <v>1.2</v>
      </c>
      <c r="F43" s="341">
        <v>0.72</v>
      </c>
      <c r="G43" s="341">
        <v>0.19</v>
      </c>
      <c r="H43" s="341">
        <v>1.53</v>
      </c>
      <c r="I43" s="341">
        <v>12.22</v>
      </c>
      <c r="J43" s="341">
        <v>0.02</v>
      </c>
    </row>
    <row r="44" spans="1:10" s="336" customFormat="1" ht="19.5" customHeight="1">
      <c r="A44" s="337">
        <v>42</v>
      </c>
      <c r="B44" s="338" t="s">
        <v>976</v>
      </c>
      <c r="C44" s="339">
        <v>369.90513729999998</v>
      </c>
      <c r="D44" s="339">
        <v>387193.76</v>
      </c>
      <c r="E44" s="341">
        <v>5.0999999999999996</v>
      </c>
      <c r="F44" s="341">
        <v>0.63</v>
      </c>
      <c r="G44" s="341">
        <v>0.22</v>
      </c>
      <c r="H44" s="341">
        <v>1.05</v>
      </c>
      <c r="I44" s="341">
        <v>5.93</v>
      </c>
      <c r="J44" s="341">
        <v>0.02</v>
      </c>
    </row>
    <row r="45" spans="1:10" s="336" customFormat="1" ht="18.75" customHeight="1">
      <c r="A45" s="337">
        <v>43</v>
      </c>
      <c r="B45" s="338" t="s">
        <v>263</v>
      </c>
      <c r="C45" s="339">
        <v>92.155171499999994</v>
      </c>
      <c r="D45" s="339">
        <v>44533.3</v>
      </c>
      <c r="E45" s="341">
        <v>0.59</v>
      </c>
      <c r="F45" s="341">
        <v>0.76</v>
      </c>
      <c r="G45" s="341">
        <v>0.26</v>
      </c>
      <c r="H45" s="341">
        <v>1.45</v>
      </c>
      <c r="I45" s="341">
        <v>-4.51</v>
      </c>
      <c r="J45" s="341">
        <v>0.02</v>
      </c>
    </row>
    <row r="46" spans="1:10" s="336" customFormat="1" ht="19.5" customHeight="1">
      <c r="A46" s="337">
        <v>44</v>
      </c>
      <c r="B46" s="338" t="s">
        <v>256</v>
      </c>
      <c r="C46" s="339">
        <v>664.11045300000001</v>
      </c>
      <c r="D46" s="339">
        <v>86499.06</v>
      </c>
      <c r="E46" s="341">
        <v>1.1399999999999999</v>
      </c>
      <c r="F46" s="341">
        <v>1.78</v>
      </c>
      <c r="G46" s="341">
        <v>0.3</v>
      </c>
      <c r="H46" s="341">
        <v>2.2000000000000002</v>
      </c>
      <c r="I46" s="341">
        <v>5.19</v>
      </c>
      <c r="J46" s="341">
        <v>0.02</v>
      </c>
    </row>
    <row r="47" spans="1:10" s="336" customFormat="1" ht="28.5" customHeight="1">
      <c r="A47" s="337">
        <v>45</v>
      </c>
      <c r="B47" s="338" t="s">
        <v>239</v>
      </c>
      <c r="C47" s="339">
        <v>1221.9508920000001</v>
      </c>
      <c r="D47" s="339">
        <v>88278.93</v>
      </c>
      <c r="E47" s="341">
        <v>1.1599999999999999</v>
      </c>
      <c r="F47" s="341">
        <v>1.42</v>
      </c>
      <c r="G47" s="341">
        <v>0.28000000000000003</v>
      </c>
      <c r="H47" s="341">
        <v>1.86</v>
      </c>
      <c r="I47" s="341">
        <v>3.76</v>
      </c>
      <c r="J47" s="341">
        <v>0.02</v>
      </c>
    </row>
    <row r="48" spans="1:10" s="336" customFormat="1" ht="15" customHeight="1">
      <c r="A48" s="337">
        <v>46</v>
      </c>
      <c r="B48" s="338" t="s">
        <v>244</v>
      </c>
      <c r="C48" s="339">
        <v>485.21351249999998</v>
      </c>
      <c r="D48" s="339">
        <v>111206.28</v>
      </c>
      <c r="E48" s="341">
        <v>1.47</v>
      </c>
      <c r="F48" s="341">
        <v>0.84</v>
      </c>
      <c r="G48" s="341">
        <v>0.21</v>
      </c>
      <c r="H48" s="341">
        <v>1.72</v>
      </c>
      <c r="I48" s="341">
        <v>16.16</v>
      </c>
      <c r="J48" s="341">
        <v>0.03</v>
      </c>
    </row>
    <row r="49" spans="1:10" s="336" customFormat="1" ht="15" customHeight="1">
      <c r="A49" s="337">
        <v>47</v>
      </c>
      <c r="B49" s="338" t="s">
        <v>242</v>
      </c>
      <c r="C49" s="339">
        <v>88.778616</v>
      </c>
      <c r="D49" s="339">
        <v>105249.54</v>
      </c>
      <c r="E49" s="341">
        <v>1.39</v>
      </c>
      <c r="F49" s="341">
        <v>0.97</v>
      </c>
      <c r="G49" s="341">
        <v>0.28000000000000003</v>
      </c>
      <c r="H49" s="341">
        <v>1.6</v>
      </c>
      <c r="I49" s="341">
        <v>6.18</v>
      </c>
      <c r="J49" s="341">
        <v>0.03</v>
      </c>
    </row>
    <row r="50" spans="1:10" s="336" customFormat="1" ht="15" customHeight="1">
      <c r="A50" s="337">
        <v>48</v>
      </c>
      <c r="B50" s="338" t="s">
        <v>266</v>
      </c>
      <c r="C50" s="339">
        <v>152.80909120000001</v>
      </c>
      <c r="D50" s="339">
        <v>41098.92</v>
      </c>
      <c r="E50" s="341">
        <v>0.54</v>
      </c>
      <c r="F50" s="341">
        <v>0.83</v>
      </c>
      <c r="G50" s="341">
        <v>0.14000000000000001</v>
      </c>
      <c r="H50" s="341">
        <v>1.42</v>
      </c>
      <c r="I50" s="341">
        <v>9.59</v>
      </c>
      <c r="J50" s="341">
        <v>0.03</v>
      </c>
    </row>
    <row r="51" spans="1:10" s="336" customFormat="1" ht="15" customHeight="1">
      <c r="A51" s="337">
        <v>49</v>
      </c>
      <c r="B51" s="338" t="s">
        <v>245</v>
      </c>
      <c r="C51" s="339">
        <v>288.664987</v>
      </c>
      <c r="D51" s="339">
        <v>87650.81</v>
      </c>
      <c r="E51" s="341">
        <v>1.1599999999999999</v>
      </c>
      <c r="F51" s="341">
        <v>0.97</v>
      </c>
      <c r="G51" s="341">
        <v>0.35</v>
      </c>
      <c r="H51" s="341">
        <v>1.27</v>
      </c>
      <c r="I51" s="341">
        <v>2.12</v>
      </c>
      <c r="J51" s="341">
        <v>0.03</v>
      </c>
    </row>
    <row r="52" spans="1:10" s="336" customFormat="1" ht="27" customHeight="1">
      <c r="A52" s="337">
        <v>50</v>
      </c>
      <c r="B52" s="338" t="s">
        <v>241</v>
      </c>
      <c r="C52" s="339">
        <v>1096.2566422</v>
      </c>
      <c r="D52" s="339">
        <v>105867.97</v>
      </c>
      <c r="E52" s="341">
        <v>1.4</v>
      </c>
      <c r="F52" s="341">
        <v>0.85</v>
      </c>
      <c r="G52" s="341">
        <v>0.23</v>
      </c>
      <c r="H52" s="341">
        <v>1.5</v>
      </c>
      <c r="I52" s="341">
        <v>12.26</v>
      </c>
      <c r="J52" s="341">
        <v>0.02</v>
      </c>
    </row>
    <row r="53" spans="1:10" s="336" customFormat="1" ht="41.25" customHeight="1">
      <c r="A53" s="1045" t="s">
        <v>272</v>
      </c>
      <c r="B53" s="1045"/>
      <c r="C53" s="1045"/>
      <c r="D53" s="1045"/>
      <c r="E53" s="1045"/>
      <c r="F53" s="1045"/>
      <c r="G53" s="1045"/>
      <c r="H53" s="1045"/>
      <c r="I53" s="1045"/>
      <c r="J53" s="1045"/>
    </row>
    <row r="54" spans="1:10" s="336" customFormat="1" ht="36.75" customHeight="1">
      <c r="A54" s="1045" t="s">
        <v>220</v>
      </c>
      <c r="B54" s="1045"/>
      <c r="C54" s="1045"/>
      <c r="D54" s="1045"/>
      <c r="E54" s="1045"/>
      <c r="F54" s="1045"/>
      <c r="G54" s="1045"/>
      <c r="H54" s="1045"/>
      <c r="I54" s="1045"/>
      <c r="J54" s="1045"/>
    </row>
    <row r="55" spans="1:10" s="336" customFormat="1" ht="22.5" customHeight="1">
      <c r="A55" s="1045" t="s">
        <v>273</v>
      </c>
      <c r="B55" s="1045"/>
      <c r="C55" s="1045"/>
      <c r="D55" s="1045"/>
      <c r="E55" s="1045"/>
      <c r="F55" s="1045"/>
      <c r="G55" s="1045"/>
      <c r="H55" s="1045"/>
      <c r="I55" s="1045"/>
      <c r="J55" s="1045"/>
    </row>
    <row r="56" spans="1:10" s="336" customFormat="1" ht="33.75" customHeight="1">
      <c r="A56" s="1045" t="s">
        <v>222</v>
      </c>
      <c r="B56" s="1045"/>
      <c r="C56" s="1045"/>
      <c r="D56" s="1045"/>
      <c r="E56" s="1045"/>
      <c r="F56" s="1045"/>
      <c r="G56" s="1045"/>
      <c r="H56" s="1045"/>
      <c r="I56" s="1045"/>
      <c r="J56" s="1045"/>
    </row>
    <row r="57" spans="1:10" s="336" customFormat="1" ht="26.25" customHeight="1">
      <c r="A57" s="1045" t="s">
        <v>914</v>
      </c>
      <c r="B57" s="1045"/>
      <c r="C57" s="1045"/>
      <c r="D57" s="1045"/>
      <c r="E57" s="1045"/>
      <c r="F57" s="1045"/>
      <c r="G57" s="1045"/>
      <c r="H57" s="1045"/>
      <c r="I57" s="1045"/>
      <c r="J57" s="1045"/>
    </row>
    <row r="58" spans="1:10" s="336" customFormat="1" ht="13.5" customHeight="1">
      <c r="A58" s="1043" t="s">
        <v>211</v>
      </c>
      <c r="B58" s="1043"/>
      <c r="C58" s="1043"/>
      <c r="D58" s="1043"/>
      <c r="E58" s="1043"/>
      <c r="F58" s="1043"/>
      <c r="G58" s="1043"/>
      <c r="H58" s="1043"/>
      <c r="I58" s="1043"/>
      <c r="J58" s="1043"/>
    </row>
    <row r="59" spans="1:10" s="336"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scale="36"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37" zoomScaleNormal="100" workbookViewId="0">
      <selection activeCell="C10" sqref="C10"/>
    </sheetView>
  </sheetViews>
  <sheetFormatPr defaultColWidth="9.140625" defaultRowHeight="15"/>
  <cols>
    <col min="1" max="1" width="6.42578125" style="17" bestFit="1" customWidth="1"/>
    <col min="2" max="2" width="40.42578125" style="17" bestFit="1" customWidth="1"/>
    <col min="3" max="3" width="13.42578125" style="17" bestFit="1" customWidth="1"/>
    <col min="4" max="4" width="17.42578125" style="17" customWidth="1"/>
    <col min="5" max="5" width="10.42578125" style="17" bestFit="1" customWidth="1"/>
    <col min="6" max="6" width="7.5703125" style="17" bestFit="1" customWidth="1"/>
    <col min="7" max="7" width="6.140625" style="17" bestFit="1" customWidth="1"/>
    <col min="8" max="8" width="10.42578125" style="17" bestFit="1" customWidth="1"/>
    <col min="9" max="9" width="12.5703125" style="17" bestFit="1" customWidth="1"/>
    <col min="10" max="10" width="12.140625" style="17" bestFit="1" customWidth="1"/>
    <col min="11" max="11" width="14.42578125" style="17" bestFit="1" customWidth="1"/>
    <col min="12" max="12" width="4.5703125" style="17" bestFit="1" customWidth="1"/>
    <col min="13" max="16384" width="9.140625" style="17"/>
  </cols>
  <sheetData>
    <row r="1" spans="1:10" ht="15.75" customHeight="1">
      <c r="A1" s="1047" t="s">
        <v>1189</v>
      </c>
      <c r="B1" s="1047"/>
    </row>
    <row r="2" spans="1:10" s="35" customFormat="1" ht="43.5" customHeight="1">
      <c r="A2" s="19" t="s">
        <v>274</v>
      </c>
      <c r="B2" s="19" t="s">
        <v>213</v>
      </c>
      <c r="C2" s="19" t="s">
        <v>275</v>
      </c>
      <c r="D2" s="19" t="s">
        <v>276</v>
      </c>
      <c r="E2" s="19" t="s">
        <v>277</v>
      </c>
      <c r="F2" s="19" t="s">
        <v>215</v>
      </c>
      <c r="G2" s="19" t="s">
        <v>278</v>
      </c>
      <c r="H2" s="19" t="s">
        <v>279</v>
      </c>
      <c r="I2" s="19" t="s">
        <v>280</v>
      </c>
      <c r="J2" s="19" t="s">
        <v>281</v>
      </c>
    </row>
    <row r="3" spans="1:10" s="35" customFormat="1" ht="18" customHeight="1">
      <c r="A3" s="70">
        <v>1</v>
      </c>
      <c r="B3" s="590" t="s">
        <v>940</v>
      </c>
      <c r="C3" s="591">
        <v>408.35035219999997</v>
      </c>
      <c r="D3" s="591">
        <v>53927.113921780001</v>
      </c>
      <c r="E3" s="592">
        <v>7.6413571999999997E-3</v>
      </c>
      <c r="F3" s="593">
        <v>1.33</v>
      </c>
      <c r="G3" s="593">
        <v>1.33</v>
      </c>
      <c r="H3" s="594" t="s">
        <v>873</v>
      </c>
      <c r="I3" s="594" t="s">
        <v>873</v>
      </c>
      <c r="J3" s="594" t="s">
        <v>1190</v>
      </c>
    </row>
    <row r="4" spans="1:10" s="35" customFormat="1" ht="18" customHeight="1">
      <c r="A4" s="70">
        <v>2</v>
      </c>
      <c r="B4" s="590" t="s">
        <v>296</v>
      </c>
      <c r="C4" s="591">
        <v>95.919779000000005</v>
      </c>
      <c r="D4" s="591">
        <v>153108.89886732001</v>
      </c>
      <c r="E4" s="592">
        <v>2.1695204999999999E-2</v>
      </c>
      <c r="F4" s="593">
        <v>0.61</v>
      </c>
      <c r="G4" s="593">
        <v>0.61</v>
      </c>
      <c r="H4" s="594" t="s">
        <v>873</v>
      </c>
      <c r="I4" s="594" t="s">
        <v>873</v>
      </c>
      <c r="J4" s="594" t="s">
        <v>1190</v>
      </c>
    </row>
    <row r="5" spans="1:10" s="35" customFormat="1" ht="18" customHeight="1">
      <c r="A5" s="70">
        <v>3</v>
      </c>
      <c r="B5" s="590" t="s">
        <v>291</v>
      </c>
      <c r="C5" s="591">
        <v>613.43000740000002</v>
      </c>
      <c r="D5" s="591">
        <v>184476.12924690999</v>
      </c>
      <c r="E5" s="592">
        <v>2.6139874800000001E-2</v>
      </c>
      <c r="F5" s="593">
        <v>1.25</v>
      </c>
      <c r="G5" s="593">
        <v>1.25</v>
      </c>
      <c r="H5" s="594" t="s">
        <v>873</v>
      </c>
      <c r="I5" s="594" t="s">
        <v>873</v>
      </c>
      <c r="J5" s="594" t="s">
        <v>1190</v>
      </c>
    </row>
    <row r="6" spans="1:10" s="35" customFormat="1" ht="18" customHeight="1">
      <c r="A6" s="70">
        <v>4</v>
      </c>
      <c r="B6" s="590" t="s">
        <v>315</v>
      </c>
      <c r="C6" s="591">
        <v>289.36702000000002</v>
      </c>
      <c r="D6" s="591">
        <v>39192.076587000003</v>
      </c>
      <c r="E6" s="592">
        <v>5.5534338000000003E-3</v>
      </c>
      <c r="F6" s="593">
        <v>0.68</v>
      </c>
      <c r="G6" s="593">
        <v>0.68</v>
      </c>
      <c r="H6" s="594" t="s">
        <v>873</v>
      </c>
      <c r="I6" s="594" t="s">
        <v>873</v>
      </c>
      <c r="J6" s="594" t="s">
        <v>1190</v>
      </c>
    </row>
    <row r="7" spans="1:10" s="35" customFormat="1" ht="18" customHeight="1">
      <c r="A7" s="70">
        <v>5</v>
      </c>
      <c r="B7" s="590" t="s">
        <v>978</v>
      </c>
      <c r="C7" s="591">
        <v>79.568721999999994</v>
      </c>
      <c r="D7" s="591">
        <v>88938.033168680005</v>
      </c>
      <c r="E7" s="592">
        <v>1.260233E-2</v>
      </c>
      <c r="F7" s="593">
        <v>0.81</v>
      </c>
      <c r="G7" s="593">
        <v>0.81</v>
      </c>
      <c r="H7" s="594" t="s">
        <v>873</v>
      </c>
      <c r="I7" s="594" t="s">
        <v>873</v>
      </c>
      <c r="J7" s="594" t="s">
        <v>1190</v>
      </c>
    </row>
    <row r="8" spans="1:10" s="35" customFormat="1" ht="18" customHeight="1">
      <c r="A8" s="70">
        <v>6</v>
      </c>
      <c r="B8" s="590" t="s">
        <v>300</v>
      </c>
      <c r="C8" s="591">
        <v>120.711369</v>
      </c>
      <c r="D8" s="591">
        <v>184405.36072035</v>
      </c>
      <c r="E8" s="592">
        <v>2.6129847000000001E-2</v>
      </c>
      <c r="F8" s="593">
        <v>1.34</v>
      </c>
      <c r="G8" s="593">
        <v>1.34</v>
      </c>
      <c r="H8" s="594" t="s">
        <v>873</v>
      </c>
      <c r="I8" s="594" t="s">
        <v>873</v>
      </c>
      <c r="J8" s="594" t="s">
        <v>1190</v>
      </c>
    </row>
    <row r="9" spans="1:10" s="35" customFormat="1" ht="18" customHeight="1">
      <c r="A9" s="70">
        <v>7</v>
      </c>
      <c r="B9" s="590" t="s">
        <v>293</v>
      </c>
      <c r="C9" s="591">
        <v>2746.0136339999999</v>
      </c>
      <c r="D9" s="591">
        <v>165586.66201895999</v>
      </c>
      <c r="E9" s="592">
        <v>2.3463277500000001E-2</v>
      </c>
      <c r="F9" s="593">
        <v>0.84</v>
      </c>
      <c r="G9" s="593">
        <v>0.84</v>
      </c>
      <c r="H9" s="594" t="s">
        <v>873</v>
      </c>
      <c r="I9" s="594" t="s">
        <v>873</v>
      </c>
      <c r="J9" s="594" t="s">
        <v>1190</v>
      </c>
    </row>
    <row r="10" spans="1:10" s="35" customFormat="1" ht="18" customHeight="1">
      <c r="A10" s="70">
        <v>8</v>
      </c>
      <c r="B10" s="590" t="s">
        <v>317</v>
      </c>
      <c r="C10" s="591">
        <v>24.086829600000002</v>
      </c>
      <c r="D10" s="591">
        <v>42953.014682399997</v>
      </c>
      <c r="E10" s="592">
        <v>6.0863506999999997E-3</v>
      </c>
      <c r="F10" s="593">
        <v>0.28000000000000003</v>
      </c>
      <c r="G10" s="593">
        <v>0.28000000000000003</v>
      </c>
      <c r="H10" s="594" t="s">
        <v>873</v>
      </c>
      <c r="I10" s="594" t="s">
        <v>873</v>
      </c>
      <c r="J10" s="594" t="s">
        <v>1190</v>
      </c>
    </row>
    <row r="11" spans="1:10" s="35" customFormat="1" ht="18" customHeight="1">
      <c r="A11" s="70">
        <v>9</v>
      </c>
      <c r="B11" s="590" t="s">
        <v>316</v>
      </c>
      <c r="C11" s="591">
        <v>161.35804279999999</v>
      </c>
      <c r="D11" s="591">
        <v>48808.242769049997</v>
      </c>
      <c r="E11" s="592">
        <v>6.9160241000000003E-3</v>
      </c>
      <c r="F11" s="593">
        <v>0.14000000000000001</v>
      </c>
      <c r="G11" s="593">
        <v>0.14000000000000001</v>
      </c>
      <c r="H11" s="594" t="s">
        <v>873</v>
      </c>
      <c r="I11" s="594" t="s">
        <v>873</v>
      </c>
      <c r="J11" s="594" t="s">
        <v>1190</v>
      </c>
    </row>
    <row r="12" spans="1:10" s="35" customFormat="1" ht="18" customHeight="1">
      <c r="A12" s="70">
        <v>10</v>
      </c>
      <c r="B12" s="590" t="s">
        <v>310</v>
      </c>
      <c r="C12" s="591">
        <v>85.743194000000003</v>
      </c>
      <c r="D12" s="591">
        <v>62084.601545400001</v>
      </c>
      <c r="E12" s="592">
        <v>8.7972559000000002E-3</v>
      </c>
      <c r="F12" s="593">
        <v>0.28999999999999998</v>
      </c>
      <c r="G12" s="593">
        <v>0.28999999999999998</v>
      </c>
      <c r="H12" s="594" t="s">
        <v>873</v>
      </c>
      <c r="I12" s="594" t="s">
        <v>873</v>
      </c>
      <c r="J12" s="594" t="s">
        <v>1190</v>
      </c>
    </row>
    <row r="13" spans="1:10" s="35" customFormat="1" ht="18" customHeight="1">
      <c r="A13" s="70">
        <v>11</v>
      </c>
      <c r="B13" s="590" t="s">
        <v>297</v>
      </c>
      <c r="C13" s="591">
        <v>131.657308</v>
      </c>
      <c r="D13" s="591">
        <v>61389.231707475003</v>
      </c>
      <c r="E13" s="592">
        <v>8.6987234000000004E-3</v>
      </c>
      <c r="F13" s="593">
        <v>0.93</v>
      </c>
      <c r="G13" s="593">
        <v>0.93</v>
      </c>
      <c r="H13" s="594" t="s">
        <v>873</v>
      </c>
      <c r="I13" s="594" t="s">
        <v>873</v>
      </c>
      <c r="J13" s="594" t="s">
        <v>1190</v>
      </c>
    </row>
    <row r="14" spans="1:10" s="35" customFormat="1" ht="18" customHeight="1">
      <c r="A14" s="70">
        <v>12</v>
      </c>
      <c r="B14" s="590" t="s">
        <v>287</v>
      </c>
      <c r="C14" s="591">
        <v>542.73301919999994</v>
      </c>
      <c r="D14" s="591">
        <v>141997.79377001998</v>
      </c>
      <c r="E14" s="592">
        <v>2.01207851E-2</v>
      </c>
      <c r="F14" s="593">
        <v>0.81</v>
      </c>
      <c r="G14" s="593">
        <v>0.81</v>
      </c>
      <c r="H14" s="594" t="s">
        <v>873</v>
      </c>
      <c r="I14" s="594" t="s">
        <v>873</v>
      </c>
      <c r="J14" s="594" t="s">
        <v>1190</v>
      </c>
    </row>
    <row r="15" spans="1:10" s="35" customFormat="1" ht="18" customHeight="1">
      <c r="A15" s="70">
        <v>13</v>
      </c>
      <c r="B15" s="590" t="s">
        <v>284</v>
      </c>
      <c r="C15" s="591">
        <v>350.8218842</v>
      </c>
      <c r="D15" s="591">
        <v>453288.32320094999</v>
      </c>
      <c r="E15" s="592">
        <v>6.4229990400000006E-2</v>
      </c>
      <c r="F15" s="593">
        <v>1.38</v>
      </c>
      <c r="G15" s="593">
        <v>1.38</v>
      </c>
      <c r="H15" s="594" t="s">
        <v>873</v>
      </c>
      <c r="I15" s="594" t="s">
        <v>873</v>
      </c>
      <c r="J15" s="594" t="s">
        <v>1190</v>
      </c>
    </row>
    <row r="16" spans="1:10" s="35" customFormat="1" ht="18" customHeight="1">
      <c r="A16" s="70">
        <v>14</v>
      </c>
      <c r="B16" s="590" t="s">
        <v>305</v>
      </c>
      <c r="C16" s="591">
        <v>554.12876110000002</v>
      </c>
      <c r="D16" s="591">
        <v>647190.72684578004</v>
      </c>
      <c r="E16" s="592">
        <v>9.1705548200000001E-2</v>
      </c>
      <c r="F16" s="593">
        <v>1.1299999999999999</v>
      </c>
      <c r="G16" s="593">
        <v>1.1299999999999999</v>
      </c>
      <c r="H16" s="594" t="s">
        <v>873</v>
      </c>
      <c r="I16" s="594" t="s">
        <v>873</v>
      </c>
      <c r="J16" s="594" t="s">
        <v>1190</v>
      </c>
    </row>
    <row r="17" spans="1:10" s="35" customFormat="1" ht="18" customHeight="1">
      <c r="A17" s="70">
        <v>15</v>
      </c>
      <c r="B17" s="590" t="s">
        <v>318</v>
      </c>
      <c r="C17" s="591">
        <v>2024.791033</v>
      </c>
      <c r="D17" s="591">
        <v>60746.117425454991</v>
      </c>
      <c r="E17" s="592">
        <v>8.6075955000000006E-3</v>
      </c>
      <c r="F17" s="593">
        <v>0.66</v>
      </c>
      <c r="G17" s="593">
        <v>0.66</v>
      </c>
      <c r="H17" s="594" t="s">
        <v>873</v>
      </c>
      <c r="I17" s="594" t="s">
        <v>873</v>
      </c>
      <c r="J17" s="594" t="s">
        <v>1190</v>
      </c>
    </row>
    <row r="18" spans="1:10" s="35" customFormat="1" ht="18" customHeight="1">
      <c r="A18" s="70">
        <v>16</v>
      </c>
      <c r="B18" s="590" t="s">
        <v>290</v>
      </c>
      <c r="C18" s="591">
        <v>224.716984</v>
      </c>
      <c r="D18" s="591">
        <v>68841.287098850007</v>
      </c>
      <c r="E18" s="592">
        <v>9.7546638000000005E-3</v>
      </c>
      <c r="F18" s="593">
        <v>1.55</v>
      </c>
      <c r="G18" s="593">
        <v>1.55</v>
      </c>
      <c r="H18" s="594" t="s">
        <v>873</v>
      </c>
      <c r="I18" s="594" t="s">
        <v>873</v>
      </c>
      <c r="J18" s="594" t="s">
        <v>1190</v>
      </c>
    </row>
    <row r="19" spans="1:10" s="35" customFormat="1" ht="18" customHeight="1">
      <c r="A19" s="70">
        <v>17</v>
      </c>
      <c r="B19" s="590" t="s">
        <v>286</v>
      </c>
      <c r="C19" s="591">
        <v>234.95912619999999</v>
      </c>
      <c r="D19" s="591">
        <v>211275.53102006001</v>
      </c>
      <c r="E19" s="592">
        <v>2.9937293E-2</v>
      </c>
      <c r="F19" s="593">
        <v>0.38</v>
      </c>
      <c r="G19" s="593">
        <v>0.38</v>
      </c>
      <c r="H19" s="594" t="s">
        <v>873</v>
      </c>
      <c r="I19" s="594" t="s">
        <v>873</v>
      </c>
      <c r="J19" s="594" t="s">
        <v>1190</v>
      </c>
    </row>
    <row r="20" spans="1:10" s="35" customFormat="1" ht="18" customHeight="1">
      <c r="A20" s="70">
        <v>18</v>
      </c>
      <c r="B20" s="590" t="s">
        <v>308</v>
      </c>
      <c r="C20" s="591">
        <v>1388.6261099999999</v>
      </c>
      <c r="D20" s="591">
        <v>513618.82509851496</v>
      </c>
      <c r="E20" s="592">
        <v>7.2778694099999999E-2</v>
      </c>
      <c r="F20" s="593">
        <v>1.41</v>
      </c>
      <c r="G20" s="593">
        <v>1.41</v>
      </c>
      <c r="H20" s="594" t="s">
        <v>873</v>
      </c>
      <c r="I20" s="594" t="s">
        <v>873</v>
      </c>
      <c r="J20" s="594" t="s">
        <v>1190</v>
      </c>
    </row>
    <row r="21" spans="1:10" s="35" customFormat="1" ht="18" customHeight="1">
      <c r="A21" s="70">
        <v>19</v>
      </c>
      <c r="B21" s="590" t="s">
        <v>285</v>
      </c>
      <c r="C21" s="591">
        <v>774.54860299999996</v>
      </c>
      <c r="D21" s="591">
        <v>57813.369144869997</v>
      </c>
      <c r="E21" s="592">
        <v>8.1920312999999995E-3</v>
      </c>
      <c r="F21" s="593">
        <v>1.52</v>
      </c>
      <c r="G21" s="593">
        <v>1.52</v>
      </c>
      <c r="H21" s="594" t="s">
        <v>873</v>
      </c>
      <c r="I21" s="594" t="s">
        <v>873</v>
      </c>
      <c r="J21" s="594" t="s">
        <v>1190</v>
      </c>
    </row>
    <row r="22" spans="1:10" s="35" customFormat="1" ht="18" customHeight="1">
      <c r="A22" s="70">
        <v>20</v>
      </c>
      <c r="B22" s="590" t="s">
        <v>295</v>
      </c>
      <c r="C22" s="591">
        <v>2130.7126475</v>
      </c>
      <c r="D22" s="591">
        <v>697490.29167682503</v>
      </c>
      <c r="E22" s="592">
        <v>9.8832889500000007E-2</v>
      </c>
      <c r="F22" s="593">
        <v>0.72</v>
      </c>
      <c r="G22" s="593">
        <v>0.72</v>
      </c>
      <c r="H22" s="594" t="s">
        <v>873</v>
      </c>
      <c r="I22" s="594" t="s">
        <v>873</v>
      </c>
      <c r="J22" s="594" t="s">
        <v>1190</v>
      </c>
    </row>
    <row r="23" spans="1:10" s="35" customFormat="1" ht="18" customHeight="1">
      <c r="A23" s="70">
        <v>21</v>
      </c>
      <c r="B23" s="590" t="s">
        <v>289</v>
      </c>
      <c r="C23" s="591">
        <v>1232.0682131999999</v>
      </c>
      <c r="D23" s="591">
        <v>146164.18777607501</v>
      </c>
      <c r="E23" s="592">
        <v>2.07111543E-2</v>
      </c>
      <c r="F23" s="593">
        <v>0.83</v>
      </c>
      <c r="G23" s="593">
        <v>0.83</v>
      </c>
      <c r="H23" s="594" t="s">
        <v>873</v>
      </c>
      <c r="I23" s="594" t="s">
        <v>873</v>
      </c>
      <c r="J23" s="594" t="s">
        <v>1190</v>
      </c>
    </row>
    <row r="24" spans="1:10" s="35" customFormat="1" ht="18" customHeight="1">
      <c r="A24" s="70">
        <v>22</v>
      </c>
      <c r="B24" s="590" t="s">
        <v>977</v>
      </c>
      <c r="C24" s="591">
        <v>241.72197299999999</v>
      </c>
      <c r="D24" s="591">
        <v>64282.134441599999</v>
      </c>
      <c r="E24" s="592">
        <v>9.1086416E-3</v>
      </c>
      <c r="F24" s="593">
        <v>0.68</v>
      </c>
      <c r="G24" s="593">
        <v>0.68</v>
      </c>
      <c r="H24" s="594" t="s">
        <v>873</v>
      </c>
      <c r="I24" s="594" t="s">
        <v>873</v>
      </c>
      <c r="J24" s="594" t="s">
        <v>1190</v>
      </c>
    </row>
    <row r="25" spans="1:10" s="35" customFormat="1" ht="18" customHeight="1">
      <c r="A25" s="70">
        <v>23</v>
      </c>
      <c r="B25" s="590" t="s">
        <v>292</v>
      </c>
      <c r="C25" s="591">
        <v>991.7941045</v>
      </c>
      <c r="D25" s="591">
        <v>257721.32983982997</v>
      </c>
      <c r="E25" s="592">
        <v>3.6518563800000001E-2</v>
      </c>
      <c r="F25" s="593">
        <v>1.1299999999999999</v>
      </c>
      <c r="G25" s="593">
        <v>1.1299999999999999</v>
      </c>
      <c r="H25" s="594" t="s">
        <v>873</v>
      </c>
      <c r="I25" s="594" t="s">
        <v>873</v>
      </c>
      <c r="J25" s="594" t="s">
        <v>1190</v>
      </c>
    </row>
    <row r="26" spans="1:10" s="35" customFormat="1" ht="18" customHeight="1">
      <c r="A26" s="70">
        <v>24</v>
      </c>
      <c r="B26" s="590" t="s">
        <v>304</v>
      </c>
      <c r="C26" s="591">
        <v>280.9165036</v>
      </c>
      <c r="D26" s="591">
        <v>229787.2339169</v>
      </c>
      <c r="E26" s="592">
        <v>3.2560361900000001E-2</v>
      </c>
      <c r="F26" s="593">
        <v>1.06</v>
      </c>
      <c r="G26" s="593">
        <v>1.06</v>
      </c>
      <c r="H26" s="594" t="s">
        <v>873</v>
      </c>
      <c r="I26" s="594" t="s">
        <v>873</v>
      </c>
      <c r="J26" s="594" t="s">
        <v>1190</v>
      </c>
    </row>
    <row r="27" spans="1:10" s="35" customFormat="1" ht="18" customHeight="1">
      <c r="A27" s="70">
        <v>25</v>
      </c>
      <c r="B27" s="590" t="s">
        <v>307</v>
      </c>
      <c r="C27" s="591">
        <v>621.596272</v>
      </c>
      <c r="D27" s="591">
        <v>80307.653166179996</v>
      </c>
      <c r="E27" s="592">
        <v>1.1379423499999999E-2</v>
      </c>
      <c r="F27" s="593">
        <v>1.1499999999999999</v>
      </c>
      <c r="G27" s="593">
        <v>1.1499999999999999</v>
      </c>
      <c r="H27" s="594" t="s">
        <v>873</v>
      </c>
      <c r="I27" s="594" t="s">
        <v>873</v>
      </c>
      <c r="J27" s="594" t="s">
        <v>1190</v>
      </c>
    </row>
    <row r="28" spans="1:10" s="35" customFormat="1" ht="18" customHeight="1">
      <c r="A28" s="70">
        <v>26</v>
      </c>
      <c r="B28" s="590" t="s">
        <v>306</v>
      </c>
      <c r="C28" s="591">
        <v>151.04003</v>
      </c>
      <c r="D28" s="591">
        <v>97877.861728210002</v>
      </c>
      <c r="E28" s="592">
        <v>1.38690846E-2</v>
      </c>
      <c r="F28" s="593">
        <v>0.78</v>
      </c>
      <c r="G28" s="593">
        <v>0.78</v>
      </c>
      <c r="H28" s="594" t="s">
        <v>873</v>
      </c>
      <c r="I28" s="594" t="s">
        <v>873</v>
      </c>
      <c r="J28" s="594" t="s">
        <v>1190</v>
      </c>
    </row>
    <row r="29" spans="1:10" s="35" customFormat="1" ht="18" customHeight="1">
      <c r="A29" s="70">
        <v>27</v>
      </c>
      <c r="B29" s="590" t="s">
        <v>311</v>
      </c>
      <c r="C29" s="591">
        <v>96.415716000000003</v>
      </c>
      <c r="D29" s="591">
        <v>70744.718253090003</v>
      </c>
      <c r="E29" s="592">
        <v>1.0024376E-2</v>
      </c>
      <c r="F29" s="593">
        <v>0.37</v>
      </c>
      <c r="G29" s="593">
        <v>0.37</v>
      </c>
      <c r="H29" s="594" t="s">
        <v>873</v>
      </c>
      <c r="I29" s="594" t="s">
        <v>873</v>
      </c>
      <c r="J29" s="594" t="s">
        <v>1190</v>
      </c>
    </row>
    <row r="30" spans="1:10" s="35" customFormat="1" ht="18" customHeight="1">
      <c r="A30" s="70">
        <v>28</v>
      </c>
      <c r="B30" s="590" t="s">
        <v>313</v>
      </c>
      <c r="C30" s="591">
        <v>9894.5572800000009</v>
      </c>
      <c r="D30" s="591">
        <v>61443.785200759994</v>
      </c>
      <c r="E30" s="592">
        <v>8.7064536000000005E-3</v>
      </c>
      <c r="F30" s="593">
        <v>0.84</v>
      </c>
      <c r="G30" s="593">
        <v>0.84</v>
      </c>
      <c r="H30" s="594" t="s">
        <v>873</v>
      </c>
      <c r="I30" s="594" t="s">
        <v>873</v>
      </c>
      <c r="J30" s="594" t="s">
        <v>1190</v>
      </c>
    </row>
    <row r="31" spans="1:10" s="35" customFormat="1" ht="18" customHeight="1">
      <c r="A31" s="70">
        <v>29</v>
      </c>
      <c r="B31" s="590" t="s">
        <v>309</v>
      </c>
      <c r="C31" s="591">
        <v>6290.1396029999996</v>
      </c>
      <c r="D31" s="591">
        <v>52479.868216960007</v>
      </c>
      <c r="E31" s="592">
        <v>7.4362856000000001E-3</v>
      </c>
      <c r="F31" s="593">
        <v>1.1000000000000001</v>
      </c>
      <c r="G31" s="593">
        <v>1.1000000000000001</v>
      </c>
      <c r="H31" s="594" t="s">
        <v>873</v>
      </c>
      <c r="I31" s="594" t="s">
        <v>873</v>
      </c>
      <c r="J31" s="594" t="s">
        <v>1190</v>
      </c>
    </row>
    <row r="32" spans="1:10" s="35" customFormat="1" ht="18" customHeight="1">
      <c r="A32" s="70">
        <v>30</v>
      </c>
      <c r="B32" s="590" t="s">
        <v>282</v>
      </c>
      <c r="C32" s="591">
        <v>6975.4528639999999</v>
      </c>
      <c r="D32" s="591">
        <v>69379.280527759998</v>
      </c>
      <c r="E32" s="592">
        <v>9.8308964000000006E-3</v>
      </c>
      <c r="F32" s="593">
        <v>0.67</v>
      </c>
      <c r="G32" s="593">
        <v>0.67</v>
      </c>
      <c r="H32" s="594" t="s">
        <v>873</v>
      </c>
      <c r="I32" s="594" t="s">
        <v>873</v>
      </c>
      <c r="J32" s="594" t="s">
        <v>1190</v>
      </c>
    </row>
    <row r="33" spans="1:11" s="35" customFormat="1" ht="18" customHeight="1">
      <c r="A33" s="70">
        <v>31</v>
      </c>
      <c r="B33" s="590" t="s">
        <v>294</v>
      </c>
      <c r="C33" s="591">
        <v>6762.1648560000003</v>
      </c>
      <c r="D33" s="591">
        <v>715235.32673728501</v>
      </c>
      <c r="E33" s="592">
        <v>0.10134732320000001</v>
      </c>
      <c r="F33" s="593">
        <v>1.05</v>
      </c>
      <c r="G33" s="593">
        <v>1.05</v>
      </c>
      <c r="H33" s="594" t="s">
        <v>873</v>
      </c>
      <c r="I33" s="594" t="s">
        <v>873</v>
      </c>
      <c r="J33" s="594" t="s">
        <v>1190</v>
      </c>
    </row>
    <row r="34" spans="1:11" s="35" customFormat="1" ht="18" customHeight="1">
      <c r="A34" s="70">
        <v>32</v>
      </c>
      <c r="B34" s="590" t="s">
        <v>234</v>
      </c>
      <c r="C34" s="591">
        <v>892.46115339999994</v>
      </c>
      <c r="D34" s="591">
        <v>176417.66777938002</v>
      </c>
      <c r="E34" s="592">
        <v>2.4998007999999999E-2</v>
      </c>
      <c r="F34" s="593">
        <v>1.41</v>
      </c>
      <c r="G34" s="593">
        <v>1.41</v>
      </c>
      <c r="H34" s="594" t="s">
        <v>873</v>
      </c>
      <c r="I34" s="594" t="s">
        <v>873</v>
      </c>
      <c r="J34" s="594" t="s">
        <v>1190</v>
      </c>
    </row>
    <row r="35" spans="1:11" s="35" customFormat="1" ht="18" customHeight="1">
      <c r="A35" s="70">
        <v>33</v>
      </c>
      <c r="B35" s="590" t="s">
        <v>312</v>
      </c>
      <c r="C35" s="591">
        <v>239.92756900000001</v>
      </c>
      <c r="D35" s="591">
        <v>92362.377478349998</v>
      </c>
      <c r="E35" s="592">
        <v>1.3087552299999999E-2</v>
      </c>
      <c r="F35" s="593">
        <v>0.71</v>
      </c>
      <c r="G35" s="593">
        <v>0.71</v>
      </c>
      <c r="H35" s="594" t="s">
        <v>873</v>
      </c>
      <c r="I35" s="594" t="s">
        <v>873</v>
      </c>
      <c r="J35" s="594" t="s">
        <v>1190</v>
      </c>
    </row>
    <row r="36" spans="1:11" s="35" customFormat="1" ht="18" customHeight="1">
      <c r="A36" s="70">
        <v>34</v>
      </c>
      <c r="B36" s="590" t="s">
        <v>314</v>
      </c>
      <c r="C36" s="591">
        <v>664.11045300000001</v>
      </c>
      <c r="D36" s="591">
        <v>85839.353749439993</v>
      </c>
      <c r="E36" s="592">
        <v>1.21632537E-2</v>
      </c>
      <c r="F36" s="593">
        <v>1.79</v>
      </c>
      <c r="G36" s="593">
        <v>1.79</v>
      </c>
      <c r="H36" s="594" t="s">
        <v>873</v>
      </c>
      <c r="I36" s="594" t="s">
        <v>873</v>
      </c>
      <c r="J36" s="594" t="s">
        <v>1190</v>
      </c>
    </row>
    <row r="37" spans="1:11" s="35" customFormat="1" ht="18" customHeight="1">
      <c r="A37" s="70">
        <v>35</v>
      </c>
      <c r="B37" s="590" t="s">
        <v>299</v>
      </c>
      <c r="C37" s="591">
        <v>1220.705999</v>
      </c>
      <c r="D37" s="591">
        <v>87672.088500450001</v>
      </c>
      <c r="E37" s="592">
        <v>1.24229483E-2</v>
      </c>
      <c r="F37" s="593">
        <v>1.37</v>
      </c>
      <c r="G37" s="593">
        <v>1.37</v>
      </c>
      <c r="H37" s="594" t="s">
        <v>873</v>
      </c>
      <c r="I37" s="594" t="s">
        <v>873</v>
      </c>
      <c r="J37" s="594" t="s">
        <v>1190</v>
      </c>
    </row>
    <row r="38" spans="1:11" s="35" customFormat="1" ht="18" customHeight="1">
      <c r="A38" s="70">
        <v>36</v>
      </c>
      <c r="B38" s="590" t="s">
        <v>288</v>
      </c>
      <c r="C38" s="591">
        <v>375.23847060000003</v>
      </c>
      <c r="D38" s="591">
        <v>404556.91282467998</v>
      </c>
      <c r="E38" s="592">
        <v>5.7324853299999999E-2</v>
      </c>
      <c r="F38" s="593">
        <v>0.64</v>
      </c>
      <c r="G38" s="593">
        <v>0.64</v>
      </c>
      <c r="H38" s="594" t="s">
        <v>873</v>
      </c>
      <c r="I38" s="594" t="s">
        <v>873</v>
      </c>
      <c r="J38" s="594" t="s">
        <v>1190</v>
      </c>
    </row>
    <row r="39" spans="1:11" s="35" customFormat="1" ht="18" customHeight="1">
      <c r="A39" s="70">
        <v>37</v>
      </c>
      <c r="B39" s="590" t="s">
        <v>301</v>
      </c>
      <c r="C39" s="591">
        <v>495.58747649999998</v>
      </c>
      <c r="D39" s="591">
        <v>115390.08136827</v>
      </c>
      <c r="E39" s="592">
        <v>1.6350528900000001E-2</v>
      </c>
      <c r="F39" s="593">
        <v>0.85</v>
      </c>
      <c r="G39" s="593">
        <v>0.85</v>
      </c>
      <c r="H39" s="594" t="s">
        <v>873</v>
      </c>
      <c r="I39" s="594" t="s">
        <v>873</v>
      </c>
      <c r="J39" s="594" t="s">
        <v>1190</v>
      </c>
    </row>
    <row r="40" spans="1:11" s="35" customFormat="1" ht="18" customHeight="1">
      <c r="A40" s="70">
        <v>38</v>
      </c>
      <c r="B40" s="590" t="s">
        <v>298</v>
      </c>
      <c r="C40" s="591">
        <v>88.778616</v>
      </c>
      <c r="D40" s="591">
        <v>105482.7926976</v>
      </c>
      <c r="E40" s="592">
        <v>1.4946687199999999E-2</v>
      </c>
      <c r="F40" s="593">
        <v>0.99</v>
      </c>
      <c r="G40" s="593">
        <v>0.99</v>
      </c>
      <c r="H40" s="594" t="s">
        <v>873</v>
      </c>
      <c r="I40" s="594" t="s">
        <v>873</v>
      </c>
      <c r="J40" s="594" t="s">
        <v>1190</v>
      </c>
    </row>
    <row r="41" spans="1:11" s="35" customFormat="1" ht="18" customHeight="1">
      <c r="A41" s="70">
        <v>39</v>
      </c>
      <c r="B41" s="590" t="s">
        <v>303</v>
      </c>
      <c r="C41" s="591">
        <v>288.664987</v>
      </c>
      <c r="D41" s="591">
        <v>85457.410601174997</v>
      </c>
      <c r="E41" s="592">
        <v>1.21091332E-2</v>
      </c>
      <c r="F41" s="593">
        <v>0.96</v>
      </c>
      <c r="G41" s="593">
        <v>0.96</v>
      </c>
      <c r="H41" s="594" t="s">
        <v>873</v>
      </c>
      <c r="I41" s="594" t="s">
        <v>873</v>
      </c>
      <c r="J41" s="594" t="s">
        <v>1190</v>
      </c>
    </row>
    <row r="42" spans="1:11" s="35" customFormat="1" ht="18" customHeight="1">
      <c r="A42" s="70">
        <v>40</v>
      </c>
      <c r="B42" s="590" t="s">
        <v>302</v>
      </c>
      <c r="C42" s="591">
        <v>1143.7566422</v>
      </c>
      <c r="D42" s="591">
        <v>121535.34917965501</v>
      </c>
      <c r="E42" s="592">
        <v>1.7221300299999999E-2</v>
      </c>
      <c r="F42" s="593">
        <v>0.86</v>
      </c>
      <c r="G42" s="593">
        <v>0.86</v>
      </c>
      <c r="H42" s="594" t="s">
        <v>873</v>
      </c>
      <c r="I42" s="594" t="s">
        <v>873</v>
      </c>
      <c r="J42" s="594" t="s">
        <v>1190</v>
      </c>
    </row>
    <row r="43" spans="1:11" s="35" customFormat="1" ht="18.75" customHeight="1">
      <c r="A43" s="1046" t="s">
        <v>70</v>
      </c>
      <c r="B43" s="1046"/>
      <c r="C43" s="1046"/>
      <c r="D43" s="1046"/>
      <c r="E43" s="1046"/>
      <c r="F43" s="1046"/>
      <c r="G43" s="1046"/>
      <c r="H43" s="1046"/>
      <c r="I43" s="1046"/>
      <c r="J43" s="1046"/>
      <c r="K43" s="1046"/>
    </row>
    <row r="44" spans="1:11" s="35" customFormat="1" ht="18" customHeight="1">
      <c r="A44" s="1046" t="s">
        <v>319</v>
      </c>
      <c r="B44" s="1046"/>
      <c r="C44" s="1046"/>
      <c r="D44" s="1046"/>
      <c r="E44" s="1046"/>
      <c r="F44" s="1046"/>
      <c r="G44" s="1046"/>
      <c r="H44" s="1046"/>
      <c r="I44" s="1046"/>
      <c r="J44" s="1046"/>
      <c r="K44" s="1046"/>
    </row>
    <row r="45" spans="1:11" s="35" customFormat="1" ht="18" customHeight="1">
      <c r="A45" s="1046" t="s">
        <v>320</v>
      </c>
      <c r="B45" s="1046"/>
      <c r="C45" s="1046"/>
      <c r="D45" s="1046"/>
      <c r="E45" s="1046"/>
      <c r="F45" s="1046"/>
      <c r="G45" s="1046"/>
      <c r="H45" s="1046"/>
      <c r="I45" s="1046"/>
      <c r="J45" s="1046"/>
      <c r="K45" s="1046"/>
    </row>
    <row r="46" spans="1:11" s="35" customFormat="1" ht="18" customHeight="1">
      <c r="A46" s="1046" t="s">
        <v>321</v>
      </c>
      <c r="B46" s="1046"/>
      <c r="C46" s="1046"/>
      <c r="D46" s="1046"/>
      <c r="E46" s="1046"/>
      <c r="F46" s="1046"/>
      <c r="G46" s="1046"/>
      <c r="H46" s="1046"/>
      <c r="I46" s="1046"/>
      <c r="J46" s="1046"/>
      <c r="K46" s="1046"/>
    </row>
    <row r="47" spans="1:11" s="35" customFormat="1" ht="18" customHeight="1">
      <c r="A47" s="1046" t="s">
        <v>322</v>
      </c>
      <c r="B47" s="1046"/>
      <c r="C47" s="1046"/>
      <c r="D47" s="1046"/>
      <c r="E47" s="1046"/>
      <c r="F47" s="1046"/>
      <c r="G47" s="1046"/>
      <c r="H47" s="1046"/>
      <c r="I47" s="1046"/>
      <c r="J47" s="1046"/>
      <c r="K47" s="1046"/>
    </row>
    <row r="48" spans="1:11" s="35" customFormat="1" ht="18" customHeight="1">
      <c r="A48" s="947" t="s">
        <v>212</v>
      </c>
      <c r="B48" s="947"/>
      <c r="C48" s="947"/>
      <c r="D48" s="947"/>
      <c r="E48" s="947"/>
      <c r="F48" s="947"/>
      <c r="G48" s="947"/>
      <c r="H48" s="947"/>
      <c r="I48" s="947"/>
      <c r="J48" s="947"/>
      <c r="K48" s="947"/>
    </row>
    <row r="49" s="35" customFormat="1" ht="28.35" customHeight="1"/>
  </sheetData>
  <mergeCells count="7">
    <mergeCell ref="A48:K48"/>
    <mergeCell ref="A47:K47"/>
    <mergeCell ref="A1:B1"/>
    <mergeCell ref="A43:K43"/>
    <mergeCell ref="A44:K44"/>
    <mergeCell ref="A45:K45"/>
    <mergeCell ref="A46:K46"/>
  </mergeCells>
  <printOptions horizontalCentered="1"/>
  <pageMargins left="0.78431372549019618" right="0.78431372549019618" top="0.98039215686274517" bottom="0.98039215686274517" header="0.50980392156862753" footer="0.50980392156862753"/>
  <pageSetup paperSize="9" scale="57"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M22" sqref="M22"/>
    </sheetView>
  </sheetViews>
  <sheetFormatPr defaultColWidth="9.140625" defaultRowHeight="15"/>
  <cols>
    <col min="1" max="10" width="10.5703125" style="17" bestFit="1" customWidth="1"/>
    <col min="11" max="11" width="4.5703125" style="17" bestFit="1" customWidth="1"/>
    <col min="12" max="16384" width="9.140625" style="17"/>
  </cols>
  <sheetData>
    <row r="1" spans="1:10" ht="15.75" customHeight="1">
      <c r="A1" s="946" t="s">
        <v>323</v>
      </c>
      <c r="B1" s="946"/>
      <c r="C1" s="946"/>
      <c r="D1" s="946"/>
      <c r="E1" s="946"/>
      <c r="F1" s="946"/>
      <c r="G1" s="946"/>
    </row>
    <row r="2" spans="1:10" s="35" customFormat="1" ht="15" customHeight="1">
      <c r="A2" s="958" t="s">
        <v>112</v>
      </c>
      <c r="B2" s="1004" t="s">
        <v>136</v>
      </c>
      <c r="C2" s="1017"/>
      <c r="D2" s="1005"/>
      <c r="E2" s="1004" t="s">
        <v>137</v>
      </c>
      <c r="F2" s="1017"/>
      <c r="G2" s="1005"/>
      <c r="H2" s="1004" t="s">
        <v>138</v>
      </c>
      <c r="I2" s="1017"/>
      <c r="J2" s="1005"/>
    </row>
    <row r="3" spans="1:10" s="35" customFormat="1" ht="48.75" customHeight="1">
      <c r="A3" s="959"/>
      <c r="B3" s="19" t="s">
        <v>324</v>
      </c>
      <c r="C3" s="19" t="s">
        <v>325</v>
      </c>
      <c r="D3" s="19" t="s">
        <v>326</v>
      </c>
      <c r="E3" s="19" t="s">
        <v>324</v>
      </c>
      <c r="F3" s="19" t="s">
        <v>325</v>
      </c>
      <c r="G3" s="19" t="s">
        <v>326</v>
      </c>
      <c r="H3" s="19" t="s">
        <v>324</v>
      </c>
      <c r="I3" s="19" t="s">
        <v>325</v>
      </c>
      <c r="J3" s="19" t="s">
        <v>326</v>
      </c>
    </row>
    <row r="4" spans="1:10" s="42" customFormat="1" ht="15.75" customHeight="1">
      <c r="A4" s="24" t="s">
        <v>95</v>
      </c>
      <c r="B4" s="26">
        <v>1711</v>
      </c>
      <c r="C4" s="26">
        <v>2151</v>
      </c>
      <c r="D4" s="74">
        <v>0.79544398000000005</v>
      </c>
      <c r="E4" s="26">
        <v>977</v>
      </c>
      <c r="F4" s="26">
        <v>1044</v>
      </c>
      <c r="G4" s="74">
        <v>0.94</v>
      </c>
      <c r="H4" s="27">
        <v>0</v>
      </c>
      <c r="I4" s="27">
        <v>4</v>
      </c>
      <c r="J4" s="75">
        <v>0</v>
      </c>
    </row>
    <row r="5" spans="1:10" s="42" customFormat="1" ht="15.75" customHeight="1">
      <c r="A5" s="24" t="s">
        <v>96</v>
      </c>
      <c r="B5" s="26">
        <v>3364</v>
      </c>
      <c r="C5" s="26">
        <v>536</v>
      </c>
      <c r="D5" s="74">
        <v>6.2761194029850742</v>
      </c>
      <c r="E5" s="26">
        <v>1738</v>
      </c>
      <c r="F5" s="26">
        <v>281</v>
      </c>
      <c r="G5" s="74">
        <v>6.19</v>
      </c>
      <c r="H5" s="27">
        <v>3</v>
      </c>
      <c r="I5" s="27">
        <v>3</v>
      </c>
      <c r="J5" s="75">
        <v>1</v>
      </c>
    </row>
    <row r="6" spans="1:10" s="35" customFormat="1" ht="15.75" customHeight="1">
      <c r="A6" s="20" t="s">
        <v>97</v>
      </c>
      <c r="B6" s="22">
        <v>1507</v>
      </c>
      <c r="C6" s="22">
        <v>2198</v>
      </c>
      <c r="D6" s="73">
        <v>0.68562329399999999</v>
      </c>
      <c r="E6" s="22">
        <v>814</v>
      </c>
      <c r="F6" s="22">
        <v>1208</v>
      </c>
      <c r="G6" s="73">
        <v>0.67</v>
      </c>
      <c r="H6" s="23">
        <v>1</v>
      </c>
      <c r="I6" s="23">
        <v>0</v>
      </c>
      <c r="J6" s="65">
        <v>0</v>
      </c>
    </row>
    <row r="7" spans="1:10" s="35" customFormat="1" ht="15.75" customHeight="1">
      <c r="A7" s="20" t="s">
        <v>98</v>
      </c>
      <c r="B7" s="22">
        <v>2836</v>
      </c>
      <c r="C7" s="22">
        <v>863</v>
      </c>
      <c r="D7" s="73">
        <v>3.2862108920000002</v>
      </c>
      <c r="E7" s="22">
        <v>1678</v>
      </c>
      <c r="F7" s="22">
        <v>349</v>
      </c>
      <c r="G7" s="73">
        <v>4.8099999999999996</v>
      </c>
      <c r="H7" s="23">
        <v>0</v>
      </c>
      <c r="I7" s="23">
        <v>1</v>
      </c>
      <c r="J7" s="65">
        <v>0</v>
      </c>
    </row>
    <row r="8" spans="1:10" s="35" customFormat="1" ht="15.75" customHeight="1">
      <c r="A8" s="20" t="s">
        <v>99</v>
      </c>
      <c r="B8" s="22">
        <v>2362</v>
      </c>
      <c r="C8" s="22">
        <v>912</v>
      </c>
      <c r="D8" s="73">
        <v>2.59</v>
      </c>
      <c r="E8" s="22">
        <v>1663</v>
      </c>
      <c r="F8" s="22">
        <v>171</v>
      </c>
      <c r="G8" s="73">
        <v>9.73</v>
      </c>
      <c r="H8" s="23">
        <v>0</v>
      </c>
      <c r="I8" s="23">
        <v>1</v>
      </c>
      <c r="J8" s="65">
        <v>0</v>
      </c>
    </row>
    <row r="9" spans="1:10" s="35" customFormat="1" ht="15.75" customHeight="1">
      <c r="A9" s="20" t="s">
        <v>100</v>
      </c>
      <c r="B9" s="22">
        <v>2667</v>
      </c>
      <c r="C9" s="22">
        <v>1051</v>
      </c>
      <c r="D9" s="73">
        <v>2.5375832539999998</v>
      </c>
      <c r="E9" s="22">
        <v>1457</v>
      </c>
      <c r="F9" s="22">
        <v>580</v>
      </c>
      <c r="G9" s="73">
        <v>2.5099999999999998</v>
      </c>
      <c r="H9" s="23">
        <v>2</v>
      </c>
      <c r="I9" s="23">
        <v>0</v>
      </c>
      <c r="J9" s="65">
        <v>0</v>
      </c>
    </row>
    <row r="10" spans="1:10" s="35" customFormat="1" ht="15.75" customHeight="1">
      <c r="A10" s="20" t="s">
        <v>101</v>
      </c>
      <c r="B10" s="22">
        <v>1661</v>
      </c>
      <c r="C10" s="22">
        <v>2047</v>
      </c>
      <c r="D10" s="73">
        <v>0.81143136299999996</v>
      </c>
      <c r="E10" s="22">
        <v>833</v>
      </c>
      <c r="F10" s="22">
        <v>1224</v>
      </c>
      <c r="G10" s="73">
        <v>0.68</v>
      </c>
      <c r="H10" s="23">
        <v>1</v>
      </c>
      <c r="I10" s="23">
        <v>0</v>
      </c>
      <c r="J10" s="65">
        <v>0</v>
      </c>
    </row>
    <row r="11" spans="1:10" s="35" customFormat="1" ht="15.75" customHeight="1">
      <c r="A11" s="182" t="s">
        <v>102</v>
      </c>
      <c r="B11" s="106">
        <v>1713</v>
      </c>
      <c r="C11" s="106">
        <v>1984</v>
      </c>
      <c r="D11" s="221">
        <v>0.86340725799999996</v>
      </c>
      <c r="E11" s="106">
        <v>1078</v>
      </c>
      <c r="F11" s="106">
        <v>988</v>
      </c>
      <c r="G11" s="221">
        <v>1.0900000000000001</v>
      </c>
      <c r="H11" s="108">
        <v>1</v>
      </c>
      <c r="I11" s="108">
        <v>0</v>
      </c>
      <c r="J11" s="222">
        <v>0</v>
      </c>
    </row>
    <row r="12" spans="1:10" s="35" customFormat="1" ht="15.75" customHeight="1">
      <c r="A12" s="110" t="s">
        <v>916</v>
      </c>
      <c r="B12" s="52">
        <v>2320</v>
      </c>
      <c r="C12" s="52">
        <v>1395</v>
      </c>
      <c r="D12" s="223">
        <v>1.6630824369999999</v>
      </c>
      <c r="E12" s="52">
        <v>1645</v>
      </c>
      <c r="F12" s="52">
        <v>233</v>
      </c>
      <c r="G12" s="223">
        <v>7.06</v>
      </c>
      <c r="H12" s="111">
        <v>0</v>
      </c>
      <c r="I12" s="111">
        <v>3</v>
      </c>
      <c r="J12" s="144">
        <v>0</v>
      </c>
    </row>
    <row r="13" spans="1:10" s="35" customFormat="1" ht="15.75" customHeight="1">
      <c r="A13" s="110" t="s">
        <v>964</v>
      </c>
      <c r="B13" s="52">
        <v>1631</v>
      </c>
      <c r="C13" s="52">
        <v>2090</v>
      </c>
      <c r="D13" s="223">
        <v>0.78038277511961718</v>
      </c>
      <c r="E13" s="52">
        <v>851</v>
      </c>
      <c r="F13" s="52">
        <v>1238</v>
      </c>
      <c r="G13" s="223">
        <v>0.69</v>
      </c>
      <c r="H13" s="111">
        <v>0</v>
      </c>
      <c r="I13" s="111">
        <v>2</v>
      </c>
      <c r="J13" s="144">
        <v>0</v>
      </c>
    </row>
    <row r="14" spans="1:10" s="35" customFormat="1" ht="15.75" customHeight="1">
      <c r="A14" s="110" t="s">
        <v>1091</v>
      </c>
      <c r="B14" s="52">
        <v>2029</v>
      </c>
      <c r="C14" s="52">
        <v>1727</v>
      </c>
      <c r="D14" s="223">
        <v>1.1748697162709902</v>
      </c>
      <c r="E14" s="52">
        <v>836</v>
      </c>
      <c r="F14" s="52">
        <v>1183</v>
      </c>
      <c r="G14" s="223">
        <v>0.71</v>
      </c>
      <c r="H14" s="111">
        <v>2</v>
      </c>
      <c r="I14" s="111">
        <v>1</v>
      </c>
      <c r="J14" s="144">
        <v>2</v>
      </c>
    </row>
    <row r="15" spans="1:10" s="35" customFormat="1" ht="19.5" customHeight="1">
      <c r="A15" s="1048" t="s">
        <v>327</v>
      </c>
      <c r="B15" s="1048"/>
      <c r="C15" s="1048"/>
      <c r="D15" s="1048"/>
      <c r="E15" s="1048"/>
      <c r="F15" s="1048"/>
    </row>
    <row r="16" spans="1:10" s="35" customFormat="1" ht="18" customHeight="1">
      <c r="A16" s="946" t="s">
        <v>1092</v>
      </c>
      <c r="B16" s="946"/>
      <c r="C16" s="946"/>
      <c r="D16" s="946"/>
      <c r="E16" s="946"/>
      <c r="F16" s="946"/>
    </row>
    <row r="17" spans="1:6" s="35" customFormat="1" ht="18" customHeight="1">
      <c r="A17" s="946" t="s">
        <v>133</v>
      </c>
      <c r="B17" s="946"/>
      <c r="C17" s="946"/>
      <c r="D17" s="946"/>
      <c r="E17" s="946"/>
      <c r="F17" s="946"/>
    </row>
    <row r="18" spans="1:6" s="35" customFormat="1" ht="27.6" customHeight="1"/>
  </sheetData>
  <mergeCells count="8">
    <mergeCell ref="H2:J2"/>
    <mergeCell ref="A15:F15"/>
    <mergeCell ref="A16:F16"/>
    <mergeCell ref="A17:F17"/>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2"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J18" sqref="J18"/>
    </sheetView>
  </sheetViews>
  <sheetFormatPr defaultColWidth="9.140625" defaultRowHeight="15"/>
  <cols>
    <col min="1" max="1" width="9.85546875" style="17" bestFit="1" customWidth="1"/>
    <col min="2" max="10" width="13.5703125" style="17" bestFit="1" customWidth="1"/>
    <col min="11" max="11" width="4.5703125" style="17" bestFit="1" customWidth="1"/>
    <col min="12" max="16384" width="9.140625" style="17"/>
  </cols>
  <sheetData>
    <row r="1" spans="1:10" ht="13.5" customHeight="1">
      <c r="A1" s="946" t="s">
        <v>328</v>
      </c>
      <c r="B1" s="946"/>
      <c r="C1" s="946"/>
      <c r="D1" s="946"/>
      <c r="E1" s="946"/>
      <c r="F1" s="946"/>
      <c r="G1" s="946"/>
    </row>
    <row r="2" spans="1:10" s="35" customFormat="1" ht="27.75" customHeight="1">
      <c r="A2" s="948" t="s">
        <v>329</v>
      </c>
      <c r="B2" s="1004" t="s">
        <v>136</v>
      </c>
      <c r="C2" s="1017"/>
      <c r="D2" s="1005"/>
      <c r="E2" s="1004" t="s">
        <v>137</v>
      </c>
      <c r="F2" s="1017"/>
      <c r="G2" s="1005"/>
      <c r="H2" s="1004" t="s">
        <v>138</v>
      </c>
      <c r="I2" s="1017"/>
      <c r="J2" s="1005"/>
    </row>
    <row r="3" spans="1:10" s="35" customFormat="1" ht="48" customHeight="1">
      <c r="A3" s="950"/>
      <c r="B3" s="19" t="s">
        <v>330</v>
      </c>
      <c r="C3" s="19" t="s">
        <v>173</v>
      </c>
      <c r="D3" s="19" t="s">
        <v>331</v>
      </c>
      <c r="E3" s="19" t="s">
        <v>330</v>
      </c>
      <c r="F3" s="19" t="s">
        <v>173</v>
      </c>
      <c r="G3" s="19" t="s">
        <v>331</v>
      </c>
      <c r="H3" s="19" t="s">
        <v>330</v>
      </c>
      <c r="I3" s="19" t="s">
        <v>173</v>
      </c>
      <c r="J3" s="19" t="s">
        <v>331</v>
      </c>
    </row>
    <row r="4" spans="1:10" s="42" customFormat="1" ht="18" customHeight="1">
      <c r="A4" s="24" t="s">
        <v>95</v>
      </c>
      <c r="B4" s="26">
        <v>5477</v>
      </c>
      <c r="C4" s="26">
        <v>4005</v>
      </c>
      <c r="D4" s="76">
        <v>73.123972977907613</v>
      </c>
      <c r="E4" s="26">
        <v>1968</v>
      </c>
      <c r="F4" s="26">
        <v>2053</v>
      </c>
      <c r="G4" s="76">
        <v>104.31910569105692</v>
      </c>
      <c r="H4" s="27">
        <v>298</v>
      </c>
      <c r="I4" s="27">
        <v>7</v>
      </c>
      <c r="J4" s="75">
        <v>2.348993288590604</v>
      </c>
    </row>
    <row r="5" spans="1:10" s="42" customFormat="1" ht="18" customHeight="1">
      <c r="A5" s="332" t="s">
        <v>96</v>
      </c>
      <c r="B5" s="329">
        <v>5327</v>
      </c>
      <c r="C5" s="329">
        <v>3866</v>
      </c>
      <c r="D5" s="342">
        <v>72.573681246480191</v>
      </c>
      <c r="E5" s="329">
        <v>1987</v>
      </c>
      <c r="F5" s="329">
        <v>2170</v>
      </c>
      <c r="G5" s="342">
        <v>109.20986411675892</v>
      </c>
      <c r="H5" s="343">
        <v>293</v>
      </c>
      <c r="I5" s="343">
        <v>8</v>
      </c>
      <c r="J5" s="344">
        <v>2.7303754266211606</v>
      </c>
    </row>
    <row r="6" spans="1:10" s="35" customFormat="1" ht="18" customHeight="1">
      <c r="A6" s="110" t="s">
        <v>97</v>
      </c>
      <c r="B6" s="52">
        <v>5485</v>
      </c>
      <c r="C6" s="52">
        <v>3352</v>
      </c>
      <c r="D6" s="224">
        <v>61.112123974475843</v>
      </c>
      <c r="E6" s="52">
        <v>1968</v>
      </c>
      <c r="F6" s="52">
        <v>1950</v>
      </c>
      <c r="G6" s="224">
        <v>99.08536585365853</v>
      </c>
      <c r="H6" s="111">
        <v>295</v>
      </c>
      <c r="I6" s="111">
        <v>3</v>
      </c>
      <c r="J6" s="144">
        <v>1.0169491525423728</v>
      </c>
    </row>
    <row r="7" spans="1:10" s="35" customFormat="1" ht="18" customHeight="1">
      <c r="A7" s="110" t="s">
        <v>98</v>
      </c>
      <c r="B7" s="52">
        <v>5489</v>
      </c>
      <c r="C7" s="52">
        <v>3756</v>
      </c>
      <c r="D7" s="224">
        <v>68.427764620149389</v>
      </c>
      <c r="E7" s="52">
        <v>1973</v>
      </c>
      <c r="F7" s="52">
        <v>1952</v>
      </c>
      <c r="G7" s="224">
        <v>98.93563101875317</v>
      </c>
      <c r="H7" s="111">
        <v>295</v>
      </c>
      <c r="I7" s="111">
        <v>2</v>
      </c>
      <c r="J7" s="144">
        <v>0.67796610169491522</v>
      </c>
    </row>
    <row r="8" spans="1:10" s="35" customFormat="1" ht="18" customHeight="1">
      <c r="A8" s="110" t="s">
        <v>99</v>
      </c>
      <c r="B8" s="52">
        <v>5494</v>
      </c>
      <c r="C8" s="52">
        <v>3805</v>
      </c>
      <c r="D8" s="224">
        <v>69.257371678194389</v>
      </c>
      <c r="E8" s="52">
        <v>1981</v>
      </c>
      <c r="F8" s="52">
        <v>1968</v>
      </c>
      <c r="G8" s="224">
        <v>99.343765774861183</v>
      </c>
      <c r="H8" s="111">
        <v>295</v>
      </c>
      <c r="I8" s="111">
        <v>3</v>
      </c>
      <c r="J8" s="144">
        <v>1.0169491525423728</v>
      </c>
    </row>
    <row r="9" spans="1:10" s="35" customFormat="1" ht="18" customHeight="1">
      <c r="A9" s="110" t="s">
        <v>100</v>
      </c>
      <c r="B9" s="52">
        <v>5507</v>
      </c>
      <c r="C9" s="52">
        <v>3803</v>
      </c>
      <c r="D9" s="224">
        <v>69.057563101507171</v>
      </c>
      <c r="E9" s="52">
        <v>1988</v>
      </c>
      <c r="F9" s="52">
        <v>1962</v>
      </c>
      <c r="G9" s="224">
        <v>98.692152917505027</v>
      </c>
      <c r="H9" s="111">
        <v>295</v>
      </c>
      <c r="I9" s="111">
        <v>4</v>
      </c>
      <c r="J9" s="144">
        <v>1.3559322033898304</v>
      </c>
    </row>
    <row r="10" spans="1:10" s="35" customFormat="1" ht="18" customHeight="1">
      <c r="A10" s="110" t="s">
        <v>101</v>
      </c>
      <c r="B10" s="52">
        <v>5521</v>
      </c>
      <c r="C10" s="52">
        <v>3803</v>
      </c>
      <c r="D10" s="224">
        <v>68.882448831733385</v>
      </c>
      <c r="E10" s="52">
        <v>2002</v>
      </c>
      <c r="F10" s="52">
        <v>1987</v>
      </c>
      <c r="G10" s="224">
        <v>99.250749250749251</v>
      </c>
      <c r="H10" s="111">
        <v>294</v>
      </c>
      <c r="I10" s="111">
        <v>2</v>
      </c>
      <c r="J10" s="144">
        <v>0.68027210884353739</v>
      </c>
    </row>
    <row r="11" spans="1:10" s="35" customFormat="1" ht="18" customHeight="1">
      <c r="A11" s="110" t="s">
        <v>102</v>
      </c>
      <c r="B11" s="52">
        <v>5533</v>
      </c>
      <c r="C11" s="52">
        <v>3784</v>
      </c>
      <c r="D11" s="224">
        <v>68.389662027832998</v>
      </c>
      <c r="E11" s="52">
        <v>2005</v>
      </c>
      <c r="F11" s="52">
        <v>1984</v>
      </c>
      <c r="G11" s="224">
        <v>98.952618453865341</v>
      </c>
      <c r="H11" s="111">
        <v>294</v>
      </c>
      <c r="I11" s="111">
        <v>2</v>
      </c>
      <c r="J11" s="144">
        <v>0.68027210884353739</v>
      </c>
    </row>
    <row r="12" spans="1:10" s="35" customFormat="1" ht="18" customHeight="1">
      <c r="A12" s="110" t="s">
        <v>916</v>
      </c>
      <c r="B12" s="52">
        <v>5285</v>
      </c>
      <c r="C12" s="52">
        <v>3818</v>
      </c>
      <c r="D12" s="224">
        <v>72.242194891201521</v>
      </c>
      <c r="E12" s="52">
        <v>2016</v>
      </c>
      <c r="F12" s="52">
        <v>2001</v>
      </c>
      <c r="G12" s="224">
        <v>99.25595238095238</v>
      </c>
      <c r="H12" s="111">
        <v>294</v>
      </c>
      <c r="I12" s="111">
        <v>4</v>
      </c>
      <c r="J12" s="144">
        <v>1.3605442176870748</v>
      </c>
    </row>
    <row r="13" spans="1:10" s="35" customFormat="1" ht="18" customHeight="1">
      <c r="A13" s="110" t="s">
        <v>964</v>
      </c>
      <c r="B13" s="52">
        <v>5304</v>
      </c>
      <c r="C13" s="52">
        <v>3825</v>
      </c>
      <c r="D13" s="224">
        <v>72.115384615384613</v>
      </c>
      <c r="E13" s="52">
        <v>2035</v>
      </c>
      <c r="F13" s="52">
        <v>2022</v>
      </c>
      <c r="G13" s="224">
        <v>99.361179361179367</v>
      </c>
      <c r="H13" s="111">
        <v>293</v>
      </c>
      <c r="I13" s="111">
        <v>4</v>
      </c>
      <c r="J13" s="144">
        <v>1.3651877133105803</v>
      </c>
    </row>
    <row r="14" spans="1:10" s="35" customFormat="1" ht="18" customHeight="1">
      <c r="A14" s="110" t="s">
        <v>1091</v>
      </c>
      <c r="B14" s="52">
        <v>5327</v>
      </c>
      <c r="C14" s="52">
        <v>3866</v>
      </c>
      <c r="D14" s="224">
        <v>72.573681246480191</v>
      </c>
      <c r="E14" s="52">
        <v>1987</v>
      </c>
      <c r="F14" s="52">
        <v>2052</v>
      </c>
      <c r="G14" s="224">
        <v>103.27126321087066</v>
      </c>
      <c r="H14" s="111">
        <v>293</v>
      </c>
      <c r="I14" s="111">
        <v>5</v>
      </c>
      <c r="J14" s="144">
        <v>1.7064846416382253</v>
      </c>
    </row>
    <row r="15" spans="1:10" s="35" customFormat="1" ht="15" customHeight="1">
      <c r="A15" s="1020" t="s">
        <v>1092</v>
      </c>
      <c r="B15" s="1020"/>
      <c r="C15" s="1020"/>
      <c r="D15" s="1020"/>
      <c r="E15" s="1020"/>
      <c r="F15" s="1020"/>
      <c r="G15" s="1020"/>
    </row>
    <row r="16" spans="1:10" s="35" customFormat="1" ht="13.5" customHeight="1">
      <c r="A16" s="1020" t="s">
        <v>133</v>
      </c>
      <c r="B16" s="1020"/>
      <c r="C16" s="1020"/>
      <c r="D16" s="1020"/>
      <c r="E16" s="1020"/>
      <c r="F16" s="1020"/>
      <c r="G16" s="1020"/>
    </row>
    <row r="17" s="35" customFormat="1" ht="28.35" customHeight="1"/>
  </sheetData>
  <mergeCells count="7">
    <mergeCell ref="H2:J2"/>
    <mergeCell ref="A15:G15"/>
    <mergeCell ref="A16:G16"/>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Normal="100" workbookViewId="0">
      <selection activeCell="D29" sqref="D29"/>
    </sheetView>
  </sheetViews>
  <sheetFormatPr defaultColWidth="9.140625" defaultRowHeight="12.75"/>
  <cols>
    <col min="1" max="1" width="7.140625" style="33" customWidth="1"/>
    <col min="2" max="2" width="31.85546875" style="33" customWidth="1"/>
    <col min="3" max="3" width="12" style="33" customWidth="1"/>
    <col min="4" max="4" width="14.5703125" style="33" bestFit="1" customWidth="1"/>
    <col min="5" max="5" width="10" style="33" customWidth="1"/>
    <col min="6" max="7" width="5.5703125" style="33" customWidth="1"/>
    <col min="8" max="8" width="8.42578125" style="33" customWidth="1"/>
    <col min="9" max="9" width="7" style="33" customWidth="1"/>
    <col min="10" max="10" width="8" style="33" bestFit="1" customWidth="1"/>
    <col min="11" max="12" width="9.42578125" style="33" bestFit="1" customWidth="1"/>
    <col min="13" max="13" width="11.42578125" style="33" customWidth="1"/>
    <col min="14" max="16" width="10.42578125" style="33" bestFit="1" customWidth="1"/>
    <col min="17" max="17" width="12.42578125" style="33" customWidth="1"/>
    <col min="18" max="19" width="10.42578125" style="33" bestFit="1" customWidth="1"/>
    <col min="20" max="16384" width="9.140625" style="33"/>
  </cols>
  <sheetData>
    <row r="1" spans="1:18" ht="13.5" customHeight="1">
      <c r="A1" s="925" t="s">
        <v>1</v>
      </c>
      <c r="B1" s="925"/>
      <c r="C1" s="925"/>
      <c r="D1" s="925"/>
      <c r="E1" s="925"/>
      <c r="F1" s="925"/>
      <c r="G1" s="925"/>
      <c r="H1" s="925"/>
      <c r="I1" s="925"/>
    </row>
    <row r="2" spans="1:18" s="34" customFormat="1" ht="35.25" customHeight="1">
      <c r="A2" s="933" t="s">
        <v>72</v>
      </c>
      <c r="B2" s="933" t="s">
        <v>73</v>
      </c>
      <c r="C2" s="933" t="s">
        <v>74</v>
      </c>
      <c r="D2" s="933" t="s">
        <v>75</v>
      </c>
      <c r="E2" s="933" t="s">
        <v>76</v>
      </c>
      <c r="F2" s="933" t="s">
        <v>902</v>
      </c>
      <c r="G2" s="937" t="s">
        <v>1011</v>
      </c>
      <c r="H2" s="933" t="s">
        <v>903</v>
      </c>
      <c r="I2" s="926" t="s">
        <v>927</v>
      </c>
      <c r="J2" s="927"/>
      <c r="K2" s="927"/>
      <c r="L2" s="935" t="s">
        <v>920</v>
      </c>
      <c r="M2" s="928" t="s">
        <v>971</v>
      </c>
      <c r="N2" s="929"/>
      <c r="O2" s="929"/>
      <c r="P2" s="930"/>
      <c r="Q2" s="931" t="s">
        <v>925</v>
      </c>
    </row>
    <row r="3" spans="1:18" s="34" customFormat="1" ht="62.25" customHeight="1">
      <c r="A3" s="934"/>
      <c r="B3" s="934"/>
      <c r="C3" s="934"/>
      <c r="D3" s="934"/>
      <c r="E3" s="934"/>
      <c r="F3" s="934"/>
      <c r="G3" s="938"/>
      <c r="H3" s="934"/>
      <c r="I3" s="289" t="s">
        <v>918</v>
      </c>
      <c r="J3" s="289" t="s">
        <v>919</v>
      </c>
      <c r="K3" s="288" t="s">
        <v>90</v>
      </c>
      <c r="L3" s="936"/>
      <c r="M3" s="290" t="s">
        <v>921</v>
      </c>
      <c r="N3" s="290" t="s">
        <v>922</v>
      </c>
      <c r="O3" s="290" t="s">
        <v>923</v>
      </c>
      <c r="P3" s="290" t="s">
        <v>924</v>
      </c>
      <c r="Q3" s="932"/>
    </row>
    <row r="4" spans="1:18">
      <c r="A4" s="285">
        <v>1</v>
      </c>
      <c r="B4" s="548" t="s">
        <v>1119</v>
      </c>
      <c r="C4" s="551">
        <v>44537</v>
      </c>
      <c r="D4" s="549" t="s">
        <v>1105</v>
      </c>
      <c r="E4" s="553">
        <v>996000</v>
      </c>
      <c r="F4" s="549">
        <v>10</v>
      </c>
      <c r="G4" s="552">
        <v>11</v>
      </c>
      <c r="H4" s="549">
        <v>21</v>
      </c>
      <c r="I4" s="286">
        <v>1.6758</v>
      </c>
      <c r="J4" s="286">
        <v>0.4158</v>
      </c>
      <c r="K4" s="286">
        <v>2.09</v>
      </c>
      <c r="L4" s="557" t="s">
        <v>1106</v>
      </c>
      <c r="M4" s="287">
        <v>0</v>
      </c>
      <c r="N4" s="287">
        <v>372000</v>
      </c>
      <c r="O4" s="287">
        <v>570000</v>
      </c>
      <c r="P4" s="287">
        <v>54000</v>
      </c>
      <c r="Q4" s="287">
        <v>942000</v>
      </c>
    </row>
    <row r="5" spans="1:18">
      <c r="A5" s="285">
        <v>2</v>
      </c>
      <c r="B5" s="548" t="s">
        <v>1120</v>
      </c>
      <c r="C5" s="281">
        <v>44537</v>
      </c>
      <c r="D5" s="549" t="s">
        <v>966</v>
      </c>
      <c r="E5" s="554">
        <v>71526643</v>
      </c>
      <c r="F5" s="549">
        <v>1</v>
      </c>
      <c r="G5" s="283">
        <v>22</v>
      </c>
      <c r="H5" s="549">
        <v>23</v>
      </c>
      <c r="I5" s="286">
        <v>164.51127890000001</v>
      </c>
      <c r="J5" s="286">
        <v>0</v>
      </c>
      <c r="K5" s="286">
        <v>164.51127890000001</v>
      </c>
      <c r="L5" s="558">
        <v>0</v>
      </c>
      <c r="M5" s="275">
        <v>0</v>
      </c>
      <c r="N5" s="275">
        <v>0</v>
      </c>
      <c r="O5" s="275">
        <v>0</v>
      </c>
      <c r="P5" s="275">
        <v>0</v>
      </c>
      <c r="Q5" s="287">
        <v>0</v>
      </c>
    </row>
    <row r="6" spans="1:18">
      <c r="A6" s="285">
        <v>3</v>
      </c>
      <c r="B6" s="548" t="s">
        <v>1121</v>
      </c>
      <c r="C6" s="281">
        <v>44539</v>
      </c>
      <c r="D6" s="549" t="s">
        <v>966</v>
      </c>
      <c r="E6" s="554">
        <v>40000000</v>
      </c>
      <c r="F6" s="549">
        <v>10</v>
      </c>
      <c r="G6" s="283">
        <v>0</v>
      </c>
      <c r="H6" s="549">
        <v>10</v>
      </c>
      <c r="I6" s="286">
        <v>40</v>
      </c>
      <c r="J6" s="286">
        <v>0</v>
      </c>
      <c r="K6" s="286">
        <v>40</v>
      </c>
      <c r="L6" s="558">
        <v>0</v>
      </c>
      <c r="M6" s="275">
        <v>0</v>
      </c>
      <c r="N6" s="275">
        <v>0</v>
      </c>
      <c r="O6" s="275">
        <v>0</v>
      </c>
      <c r="P6" s="275">
        <v>0</v>
      </c>
      <c r="Q6" s="287">
        <v>0</v>
      </c>
    </row>
    <row r="7" spans="1:18">
      <c r="A7" s="285">
        <v>4</v>
      </c>
      <c r="B7" s="548" t="s">
        <v>1145</v>
      </c>
      <c r="C7" s="281">
        <v>44539</v>
      </c>
      <c r="D7" s="549" t="s">
        <v>966</v>
      </c>
      <c r="E7" s="554">
        <v>9620463</v>
      </c>
      <c r="F7" s="549">
        <v>10</v>
      </c>
      <c r="G7" s="283">
        <v>290</v>
      </c>
      <c r="H7" s="549">
        <v>300</v>
      </c>
      <c r="I7" s="286">
        <v>288.61389000000003</v>
      </c>
      <c r="J7" s="287">
        <v>0</v>
      </c>
      <c r="K7" s="287">
        <v>288.61389000000003</v>
      </c>
      <c r="L7" s="558">
        <v>0</v>
      </c>
      <c r="M7" s="287">
        <v>0</v>
      </c>
      <c r="N7" s="287">
        <v>0</v>
      </c>
      <c r="O7" s="287">
        <v>0</v>
      </c>
      <c r="P7" s="287">
        <v>0</v>
      </c>
      <c r="Q7" s="287">
        <v>0</v>
      </c>
    </row>
    <row r="8" spans="1:18">
      <c r="A8" s="285">
        <v>5</v>
      </c>
      <c r="B8" s="550" t="s">
        <v>1122</v>
      </c>
      <c r="C8" s="281">
        <v>44540</v>
      </c>
      <c r="D8" s="284" t="s">
        <v>967</v>
      </c>
      <c r="E8" s="554">
        <v>66882461</v>
      </c>
      <c r="F8" s="549">
        <v>10</v>
      </c>
      <c r="G8" s="283">
        <v>890</v>
      </c>
      <c r="H8" s="549">
        <v>900</v>
      </c>
      <c r="I8" s="286">
        <v>2000.9006999999999</v>
      </c>
      <c r="J8" s="286">
        <v>4018.52079</v>
      </c>
      <c r="K8" s="286">
        <v>6018.68</v>
      </c>
      <c r="L8" s="558" t="s">
        <v>1107</v>
      </c>
      <c r="M8" s="287">
        <v>24463152</v>
      </c>
      <c r="N8" s="287">
        <v>1530336</v>
      </c>
      <c r="O8" s="287">
        <v>5050928</v>
      </c>
      <c r="P8" s="287">
        <v>92144</v>
      </c>
      <c r="Q8" s="287">
        <v>6581264</v>
      </c>
    </row>
    <row r="9" spans="1:18">
      <c r="A9" s="285">
        <v>6</v>
      </c>
      <c r="B9" s="550" t="s">
        <v>1123</v>
      </c>
      <c r="C9" s="281">
        <v>44543</v>
      </c>
      <c r="D9" s="284" t="s">
        <v>967</v>
      </c>
      <c r="E9" s="554">
        <v>13669478</v>
      </c>
      <c r="F9" s="549">
        <v>10</v>
      </c>
      <c r="G9" s="283">
        <v>443</v>
      </c>
      <c r="H9" s="549">
        <v>453</v>
      </c>
      <c r="I9" s="286">
        <v>0</v>
      </c>
      <c r="J9" s="286">
        <v>619.22735339999997</v>
      </c>
      <c r="K9" s="286">
        <v>619.23</v>
      </c>
      <c r="L9" s="558" t="s">
        <v>1108</v>
      </c>
      <c r="M9" s="287">
        <v>2733896</v>
      </c>
      <c r="N9" s="287">
        <v>2050422</v>
      </c>
      <c r="O9" s="287">
        <v>4784318</v>
      </c>
      <c r="P9" s="287">
        <v>0</v>
      </c>
      <c r="Q9" s="287">
        <v>6834740</v>
      </c>
      <c r="R9" s="200"/>
    </row>
    <row r="10" spans="1:18">
      <c r="A10" s="285">
        <v>7</v>
      </c>
      <c r="B10" s="548" t="s">
        <v>1124</v>
      </c>
      <c r="C10" s="281">
        <v>44543</v>
      </c>
      <c r="D10" s="549" t="s">
        <v>966</v>
      </c>
      <c r="E10" s="554">
        <v>176932132</v>
      </c>
      <c r="F10" s="549">
        <v>1</v>
      </c>
      <c r="G10" s="283">
        <v>1.7999999999999998</v>
      </c>
      <c r="H10" s="549">
        <v>2.8</v>
      </c>
      <c r="I10" s="286">
        <v>49.540996959999994</v>
      </c>
      <c r="J10" s="286">
        <v>0</v>
      </c>
      <c r="K10" s="286">
        <v>49.540996959999994</v>
      </c>
      <c r="L10" s="558">
        <v>0</v>
      </c>
      <c r="M10" s="287">
        <v>0</v>
      </c>
      <c r="N10" s="287">
        <v>0</v>
      </c>
      <c r="O10" s="287">
        <v>0</v>
      </c>
      <c r="P10" s="287">
        <v>0</v>
      </c>
      <c r="Q10" s="287">
        <v>0</v>
      </c>
    </row>
    <row r="11" spans="1:18">
      <c r="A11" s="285">
        <v>8</v>
      </c>
      <c r="B11" s="550" t="s">
        <v>1125</v>
      </c>
      <c r="C11" s="281">
        <v>44544</v>
      </c>
      <c r="D11" s="284" t="s">
        <v>967</v>
      </c>
      <c r="E11" s="554">
        <v>12000000</v>
      </c>
      <c r="F11" s="284">
        <v>5</v>
      </c>
      <c r="G11" s="283">
        <v>545</v>
      </c>
      <c r="H11" s="284">
        <v>550</v>
      </c>
      <c r="I11" s="286">
        <v>0</v>
      </c>
      <c r="J11" s="286">
        <v>660</v>
      </c>
      <c r="K11" s="286">
        <v>659.38</v>
      </c>
      <c r="L11" s="558" t="s">
        <v>1109</v>
      </c>
      <c r="M11" s="287">
        <v>2350000</v>
      </c>
      <c r="N11" s="287">
        <v>1762500</v>
      </c>
      <c r="O11" s="287">
        <v>4112500</v>
      </c>
      <c r="P11" s="287">
        <v>150768</v>
      </c>
      <c r="Q11" s="287">
        <v>5875000</v>
      </c>
    </row>
    <row r="12" spans="1:18">
      <c r="A12" s="285">
        <v>9</v>
      </c>
      <c r="B12" s="548" t="s">
        <v>1104</v>
      </c>
      <c r="C12" s="281">
        <v>44545</v>
      </c>
      <c r="D12" s="549" t="s">
        <v>966</v>
      </c>
      <c r="E12" s="554" t="s">
        <v>1148</v>
      </c>
      <c r="F12" s="284">
        <v>10</v>
      </c>
      <c r="G12" s="283">
        <v>5</v>
      </c>
      <c r="H12" s="284">
        <v>15</v>
      </c>
      <c r="I12" s="286">
        <v>15</v>
      </c>
      <c r="J12" s="286">
        <v>0</v>
      </c>
      <c r="K12" s="286">
        <v>15</v>
      </c>
      <c r="L12" s="558">
        <v>0</v>
      </c>
      <c r="M12" s="287">
        <v>0</v>
      </c>
      <c r="N12" s="287">
        <v>0</v>
      </c>
      <c r="O12" s="287">
        <v>0</v>
      </c>
      <c r="P12" s="287">
        <v>0</v>
      </c>
      <c r="Q12" s="287">
        <v>0</v>
      </c>
    </row>
    <row r="13" spans="1:18">
      <c r="A13" s="285">
        <v>10</v>
      </c>
      <c r="B13" s="550" t="s">
        <v>1126</v>
      </c>
      <c r="C13" s="281">
        <v>44547</v>
      </c>
      <c r="D13" s="284" t="s">
        <v>967</v>
      </c>
      <c r="E13" s="554">
        <v>31441282</v>
      </c>
      <c r="F13" s="284">
        <v>1</v>
      </c>
      <c r="G13" s="283">
        <v>424</v>
      </c>
      <c r="H13" s="284">
        <v>425</v>
      </c>
      <c r="I13" s="286">
        <v>375.51945999999998</v>
      </c>
      <c r="J13" s="286">
        <v>960.73502499999995</v>
      </c>
      <c r="K13" s="286">
        <v>1335.74</v>
      </c>
      <c r="L13" s="558" t="s">
        <v>1110</v>
      </c>
      <c r="M13" s="287">
        <v>9394936</v>
      </c>
      <c r="N13" s="287">
        <v>4697013</v>
      </c>
      <c r="O13" s="287">
        <v>3131342</v>
      </c>
      <c r="P13" s="287">
        <v>127855</v>
      </c>
      <c r="Q13" s="287">
        <v>7828355</v>
      </c>
    </row>
    <row r="14" spans="1:18">
      <c r="A14" s="285">
        <v>11</v>
      </c>
      <c r="B14" s="550" t="s">
        <v>1127</v>
      </c>
      <c r="C14" s="281">
        <v>44550</v>
      </c>
      <c r="D14" s="284" t="s">
        <v>967</v>
      </c>
      <c r="E14" s="555">
        <v>50873592</v>
      </c>
      <c r="F14" s="284">
        <v>10</v>
      </c>
      <c r="G14" s="283">
        <v>108</v>
      </c>
      <c r="H14" s="284">
        <v>118</v>
      </c>
      <c r="I14" s="286">
        <v>250.3083968</v>
      </c>
      <c r="J14" s="286">
        <v>349.99998879999998</v>
      </c>
      <c r="K14" s="286">
        <v>600</v>
      </c>
      <c r="L14" s="556">
        <v>4.93</v>
      </c>
      <c r="M14" s="287">
        <v>15206467</v>
      </c>
      <c r="N14" s="287">
        <v>7594681</v>
      </c>
      <c r="O14" s="287">
        <v>5063120</v>
      </c>
      <c r="P14" s="287">
        <v>242375</v>
      </c>
      <c r="Q14" s="287">
        <v>12657801</v>
      </c>
    </row>
    <row r="15" spans="1:18">
      <c r="A15" s="285">
        <v>12</v>
      </c>
      <c r="B15" s="548" t="s">
        <v>1128</v>
      </c>
      <c r="C15" s="281">
        <v>44550</v>
      </c>
      <c r="D15" s="549" t="s">
        <v>966</v>
      </c>
      <c r="E15" s="554">
        <v>132131257</v>
      </c>
      <c r="F15" s="284">
        <v>1</v>
      </c>
      <c r="G15" s="283">
        <v>149</v>
      </c>
      <c r="H15" s="284">
        <v>150</v>
      </c>
      <c r="I15" s="286">
        <v>1981.9688550000001</v>
      </c>
      <c r="J15" s="286">
        <v>0</v>
      </c>
      <c r="K15" s="286">
        <v>1981.9688550000001</v>
      </c>
      <c r="L15" s="558">
        <v>0</v>
      </c>
      <c r="M15" s="287">
        <v>0</v>
      </c>
      <c r="N15" s="287">
        <v>0</v>
      </c>
      <c r="O15" s="287">
        <v>0</v>
      </c>
      <c r="P15" s="287">
        <v>0</v>
      </c>
      <c r="Q15" s="287">
        <v>0</v>
      </c>
    </row>
    <row r="16" spans="1:18">
      <c r="A16" s="285">
        <v>13</v>
      </c>
      <c r="B16" s="550" t="s">
        <v>1129</v>
      </c>
      <c r="C16" s="281">
        <v>44551</v>
      </c>
      <c r="D16" s="284" t="s">
        <v>967</v>
      </c>
      <c r="E16" s="554">
        <v>10063945</v>
      </c>
      <c r="F16" s="284">
        <v>2</v>
      </c>
      <c r="G16" s="283">
        <v>1031</v>
      </c>
      <c r="H16" s="284">
        <v>1033</v>
      </c>
      <c r="I16" s="286">
        <v>0</v>
      </c>
      <c r="J16" s="286">
        <v>1039.6055185</v>
      </c>
      <c r="K16" s="286">
        <v>1039.6099999999999</v>
      </c>
      <c r="L16" s="558" t="s">
        <v>1111</v>
      </c>
      <c r="M16" s="287">
        <v>2012789</v>
      </c>
      <c r="N16" s="287">
        <v>1509592</v>
      </c>
      <c r="O16" s="287">
        <v>3522381</v>
      </c>
      <c r="P16" s="287">
        <v>0</v>
      </c>
      <c r="Q16" s="287">
        <v>5031973</v>
      </c>
    </row>
    <row r="17" spans="1:17">
      <c r="A17" s="285">
        <v>14</v>
      </c>
      <c r="B17" s="550" t="s">
        <v>1130</v>
      </c>
      <c r="C17" s="281">
        <v>44552</v>
      </c>
      <c r="D17" s="284" t="s">
        <v>967</v>
      </c>
      <c r="E17" s="554">
        <v>27350100</v>
      </c>
      <c r="F17" s="284">
        <v>5</v>
      </c>
      <c r="G17" s="283">
        <v>495</v>
      </c>
      <c r="H17" s="284">
        <v>500</v>
      </c>
      <c r="I17" s="286">
        <v>295</v>
      </c>
      <c r="J17" s="286">
        <v>1072.5050000000001</v>
      </c>
      <c r="K17" s="286">
        <v>1367.51</v>
      </c>
      <c r="L17" s="558" t="s">
        <v>1112</v>
      </c>
      <c r="M17" s="287">
        <v>8226246</v>
      </c>
      <c r="N17" s="287">
        <v>4929384</v>
      </c>
      <c r="O17" s="287">
        <v>5989440</v>
      </c>
      <c r="P17" s="287">
        <v>0</v>
      </c>
      <c r="Q17" s="287">
        <v>10918824</v>
      </c>
    </row>
    <row r="18" spans="1:17">
      <c r="A18" s="285">
        <v>15</v>
      </c>
      <c r="B18" s="548" t="s">
        <v>1131</v>
      </c>
      <c r="C18" s="281">
        <v>44552</v>
      </c>
      <c r="D18" s="549" t="s">
        <v>966</v>
      </c>
      <c r="E18" s="554">
        <v>930610</v>
      </c>
      <c r="F18" s="549">
        <v>10</v>
      </c>
      <c r="G18" s="283">
        <v>95</v>
      </c>
      <c r="H18" s="549">
        <v>105</v>
      </c>
      <c r="I18" s="286">
        <v>9.7714049999999997</v>
      </c>
      <c r="J18" s="286">
        <v>0</v>
      </c>
      <c r="K18" s="286">
        <v>9.7714049999999997</v>
      </c>
      <c r="L18" s="558">
        <v>0</v>
      </c>
      <c r="M18" s="287">
        <v>0</v>
      </c>
      <c r="N18" s="287">
        <v>0</v>
      </c>
      <c r="O18" s="287">
        <v>0</v>
      </c>
      <c r="P18" s="287">
        <v>0</v>
      </c>
      <c r="Q18" s="287">
        <v>0</v>
      </c>
    </row>
    <row r="19" spans="1:17">
      <c r="A19" s="285">
        <v>16</v>
      </c>
      <c r="B19" s="550" t="s">
        <v>1132</v>
      </c>
      <c r="C19" s="281">
        <v>44553</v>
      </c>
      <c r="D19" s="284" t="s">
        <v>967</v>
      </c>
      <c r="E19" s="555">
        <v>17573342</v>
      </c>
      <c r="F19" s="284">
        <v>2</v>
      </c>
      <c r="G19" s="283">
        <v>794</v>
      </c>
      <c r="H19" s="284">
        <v>796</v>
      </c>
      <c r="I19" s="286">
        <v>600.54307559999995</v>
      </c>
      <c r="J19" s="286">
        <v>798.2949476</v>
      </c>
      <c r="K19" s="286">
        <v>1398.3</v>
      </c>
      <c r="L19" s="558">
        <v>54.47</v>
      </c>
      <c r="M19" s="287">
        <v>3500741</v>
      </c>
      <c r="N19" s="287">
        <v>2625556</v>
      </c>
      <c r="O19" s="287">
        <v>6126297</v>
      </c>
      <c r="P19" s="287">
        <v>62637</v>
      </c>
      <c r="Q19" s="287">
        <v>8751853</v>
      </c>
    </row>
    <row r="20" spans="1:17">
      <c r="A20" s="285">
        <v>17</v>
      </c>
      <c r="B20" s="550" t="s">
        <v>1133</v>
      </c>
      <c r="C20" s="281">
        <v>44553</v>
      </c>
      <c r="D20" s="282" t="s">
        <v>965</v>
      </c>
      <c r="E20" s="554">
        <v>5700000</v>
      </c>
      <c r="F20" s="284">
        <v>10</v>
      </c>
      <c r="G20" s="283">
        <v>50</v>
      </c>
      <c r="H20" s="284">
        <v>60</v>
      </c>
      <c r="I20" s="286">
        <v>34.200000000000003</v>
      </c>
      <c r="J20" s="286">
        <v>0</v>
      </c>
      <c r="K20" s="286">
        <v>34.200000000000003</v>
      </c>
      <c r="L20" s="558">
        <v>37.659999999999997</v>
      </c>
      <c r="M20" s="287">
        <v>0</v>
      </c>
      <c r="N20" s="287">
        <v>2700000</v>
      </c>
      <c r="O20" s="287">
        <v>2700000</v>
      </c>
      <c r="P20" s="287">
        <v>5400071.8599999994</v>
      </c>
      <c r="Q20" s="287">
        <v>5400000</v>
      </c>
    </row>
    <row r="21" spans="1:17">
      <c r="A21" s="285">
        <v>18</v>
      </c>
      <c r="B21" s="550" t="s">
        <v>1134</v>
      </c>
      <c r="C21" s="281">
        <v>44554</v>
      </c>
      <c r="D21" s="284" t="s">
        <v>967</v>
      </c>
      <c r="E21" s="554">
        <v>10055114</v>
      </c>
      <c r="F21" s="284">
        <v>2</v>
      </c>
      <c r="G21" s="283">
        <v>583</v>
      </c>
      <c r="H21" s="284">
        <v>585</v>
      </c>
      <c r="I21" s="286">
        <v>239.99999399999999</v>
      </c>
      <c r="J21" s="286">
        <v>348.224175</v>
      </c>
      <c r="K21" s="286">
        <v>588.22</v>
      </c>
      <c r="L21" s="558" t="s">
        <v>1113</v>
      </c>
      <c r="M21" s="287">
        <v>2011023</v>
      </c>
      <c r="N21" s="287">
        <v>1508268</v>
      </c>
      <c r="O21" s="287">
        <v>3519290</v>
      </c>
      <c r="P21" s="287">
        <v>0</v>
      </c>
      <c r="Q21" s="287">
        <v>5027558</v>
      </c>
    </row>
    <row r="22" spans="1:17">
      <c r="A22" s="285">
        <v>19</v>
      </c>
      <c r="B22" s="550" t="s">
        <v>1146</v>
      </c>
      <c r="C22" s="281">
        <v>44554</v>
      </c>
      <c r="D22" s="284" t="s">
        <v>966</v>
      </c>
      <c r="E22" s="554">
        <v>49148498</v>
      </c>
      <c r="F22" s="284">
        <v>2</v>
      </c>
      <c r="G22" s="283">
        <v>0</v>
      </c>
      <c r="H22" s="284">
        <v>2</v>
      </c>
      <c r="I22" s="286">
        <v>9.8296995999999996</v>
      </c>
      <c r="J22" s="286">
        <v>0</v>
      </c>
      <c r="K22" s="286">
        <v>9.82</v>
      </c>
      <c r="L22" s="558">
        <v>1.43</v>
      </c>
      <c r="M22" s="287">
        <v>0</v>
      </c>
      <c r="N22" s="287">
        <v>0</v>
      </c>
      <c r="O22" s="287">
        <v>0</v>
      </c>
      <c r="P22" s="287">
        <v>0</v>
      </c>
      <c r="Q22" s="287">
        <v>0</v>
      </c>
    </row>
    <row r="23" spans="1:17">
      <c r="A23" s="285">
        <v>20</v>
      </c>
      <c r="B23" s="550" t="s">
        <v>1135</v>
      </c>
      <c r="C23" s="281">
        <v>44554</v>
      </c>
      <c r="D23" s="282" t="s">
        <v>965</v>
      </c>
      <c r="E23" s="554">
        <v>6500000</v>
      </c>
      <c r="F23" s="284">
        <v>10</v>
      </c>
      <c r="G23" s="283">
        <v>60</v>
      </c>
      <c r="H23" s="284">
        <v>70</v>
      </c>
      <c r="I23" s="286">
        <v>45.5</v>
      </c>
      <c r="J23" s="286">
        <v>0</v>
      </c>
      <c r="K23" s="286">
        <v>45.46</v>
      </c>
      <c r="L23" s="558">
        <v>1.1065</v>
      </c>
      <c r="M23" s="287">
        <v>0</v>
      </c>
      <c r="N23" s="287">
        <v>3622000</v>
      </c>
      <c r="O23" s="287">
        <v>2498000</v>
      </c>
      <c r="P23" s="287">
        <v>6120046.5665000007</v>
      </c>
      <c r="Q23" s="287">
        <v>6120000</v>
      </c>
    </row>
    <row r="24" spans="1:17">
      <c r="A24" s="285">
        <v>21</v>
      </c>
      <c r="B24" s="550" t="s">
        <v>1136</v>
      </c>
      <c r="C24" s="281">
        <v>44557</v>
      </c>
      <c r="D24" s="284" t="s">
        <v>967</v>
      </c>
      <c r="E24" s="554">
        <v>4597200</v>
      </c>
      <c r="F24" s="284">
        <v>10</v>
      </c>
      <c r="G24" s="283">
        <v>264</v>
      </c>
      <c r="H24" s="284">
        <v>274</v>
      </c>
      <c r="I24" s="286">
        <v>113.43600000000001</v>
      </c>
      <c r="J24" s="286">
        <v>12.527279999999999</v>
      </c>
      <c r="K24" s="286">
        <v>125.96</v>
      </c>
      <c r="L24" s="558" t="s">
        <v>1114</v>
      </c>
      <c r="M24" s="287">
        <v>1379200</v>
      </c>
      <c r="N24" s="287">
        <v>689580</v>
      </c>
      <c r="O24" s="287">
        <v>459720</v>
      </c>
      <c r="P24" s="287">
        <v>0</v>
      </c>
      <c r="Q24" s="287">
        <v>1149300</v>
      </c>
    </row>
    <row r="25" spans="1:17">
      <c r="A25" s="285">
        <v>22</v>
      </c>
      <c r="B25" s="550" t="s">
        <v>1137</v>
      </c>
      <c r="C25" s="281">
        <v>44557</v>
      </c>
      <c r="D25" s="284" t="s">
        <v>966</v>
      </c>
      <c r="E25" s="554">
        <v>3002000</v>
      </c>
      <c r="F25" s="284">
        <v>10</v>
      </c>
      <c r="G25" s="283">
        <v>3</v>
      </c>
      <c r="H25" s="284">
        <v>13</v>
      </c>
      <c r="I25" s="286">
        <v>3.9026000000000001</v>
      </c>
      <c r="J25" s="286">
        <v>0</v>
      </c>
      <c r="K25" s="286">
        <v>3.9</v>
      </c>
      <c r="L25" s="558">
        <v>1.06</v>
      </c>
      <c r="M25" s="287">
        <v>0</v>
      </c>
      <c r="N25" s="287">
        <v>0</v>
      </c>
      <c r="O25" s="287">
        <v>0</v>
      </c>
      <c r="P25" s="287">
        <v>0</v>
      </c>
      <c r="Q25" s="287">
        <v>0</v>
      </c>
    </row>
    <row r="26" spans="1:17">
      <c r="A26" s="285">
        <v>23</v>
      </c>
      <c r="B26" s="550" t="s">
        <v>1138</v>
      </c>
      <c r="C26" s="281">
        <v>44558</v>
      </c>
      <c r="D26" s="284" t="s">
        <v>967</v>
      </c>
      <c r="E26" s="554">
        <v>25547445</v>
      </c>
      <c r="F26" s="284">
        <v>2</v>
      </c>
      <c r="G26" s="283">
        <v>272</v>
      </c>
      <c r="H26" s="284">
        <v>274</v>
      </c>
      <c r="I26" s="286">
        <v>199.99999800000001</v>
      </c>
      <c r="J26" s="286">
        <v>499.99999500000001</v>
      </c>
      <c r="K26" s="286">
        <v>700</v>
      </c>
      <c r="L26" s="558">
        <v>73.94</v>
      </c>
      <c r="M26" s="287">
        <v>7664234</v>
      </c>
      <c r="N26" s="287">
        <v>3832116</v>
      </c>
      <c r="O26" s="287">
        <v>2554744</v>
      </c>
      <c r="P26" s="287">
        <v>0</v>
      </c>
      <c r="Q26" s="287">
        <v>6386860</v>
      </c>
    </row>
    <row r="27" spans="1:17">
      <c r="A27" s="285">
        <v>24</v>
      </c>
      <c r="B27" s="550" t="s">
        <v>1139</v>
      </c>
      <c r="C27" s="281">
        <v>44558</v>
      </c>
      <c r="D27" s="284" t="s">
        <v>966</v>
      </c>
      <c r="E27" s="554" t="s">
        <v>1149</v>
      </c>
      <c r="F27" s="284">
        <v>2</v>
      </c>
      <c r="G27" s="283">
        <v>6</v>
      </c>
      <c r="H27" s="284">
        <v>8</v>
      </c>
      <c r="I27" s="286">
        <v>14</v>
      </c>
      <c r="J27" s="286">
        <v>0</v>
      </c>
      <c r="K27" s="286">
        <v>14</v>
      </c>
      <c r="L27" s="558">
        <v>1.78</v>
      </c>
      <c r="M27" s="287">
        <v>0</v>
      </c>
      <c r="N27" s="287">
        <v>0</v>
      </c>
      <c r="O27" s="287">
        <v>0</v>
      </c>
      <c r="P27" s="287">
        <v>0</v>
      </c>
      <c r="Q27" s="287">
        <v>0</v>
      </c>
    </row>
    <row r="28" spans="1:17">
      <c r="A28" s="285">
        <v>25</v>
      </c>
      <c r="B28" s="550" t="s">
        <v>1140</v>
      </c>
      <c r="C28" s="281">
        <v>44558</v>
      </c>
      <c r="D28" s="282" t="s">
        <v>965</v>
      </c>
      <c r="E28" s="554">
        <v>1290000</v>
      </c>
      <c r="F28" s="284">
        <v>10</v>
      </c>
      <c r="G28" s="283">
        <v>215</v>
      </c>
      <c r="H28" s="284">
        <v>225</v>
      </c>
      <c r="I28" s="286">
        <v>20.25</v>
      </c>
      <c r="J28" s="286">
        <v>8.7750000000000004</v>
      </c>
      <c r="K28" s="286">
        <v>29.03</v>
      </c>
      <c r="L28" s="558">
        <v>0.67</v>
      </c>
      <c r="M28" s="287">
        <v>0</v>
      </c>
      <c r="N28" s="287">
        <v>512400</v>
      </c>
      <c r="O28" s="287">
        <v>273000</v>
      </c>
      <c r="P28" s="287">
        <v>785429.7</v>
      </c>
      <c r="Q28" s="287">
        <v>785400</v>
      </c>
    </row>
    <row r="29" spans="1:17">
      <c r="A29" s="285">
        <v>26</v>
      </c>
      <c r="B29" s="550" t="s">
        <v>1147</v>
      </c>
      <c r="C29" s="281">
        <v>44559</v>
      </c>
      <c r="D29" s="284" t="s">
        <v>1105</v>
      </c>
      <c r="E29" s="554">
        <v>702000</v>
      </c>
      <c r="F29" s="284">
        <v>10</v>
      </c>
      <c r="G29" s="283">
        <v>33</v>
      </c>
      <c r="H29" s="284">
        <v>43</v>
      </c>
      <c r="I29" s="286">
        <v>3.0186000000000002</v>
      </c>
      <c r="J29" s="286">
        <v>0</v>
      </c>
      <c r="K29" s="286">
        <v>3.02</v>
      </c>
      <c r="L29" s="558" t="s">
        <v>1115</v>
      </c>
      <c r="M29" s="287">
        <v>0</v>
      </c>
      <c r="N29" s="287">
        <v>333000</v>
      </c>
      <c r="O29" s="287">
        <v>333000</v>
      </c>
      <c r="P29" s="287">
        <v>36000</v>
      </c>
      <c r="Q29" s="287">
        <v>666000</v>
      </c>
    </row>
    <row r="30" spans="1:17">
      <c r="A30" s="285">
        <v>27</v>
      </c>
      <c r="B30" s="550" t="s">
        <v>1141</v>
      </c>
      <c r="C30" s="281">
        <v>44559</v>
      </c>
      <c r="D30" s="284" t="s">
        <v>1118</v>
      </c>
      <c r="E30" s="554">
        <v>117600</v>
      </c>
      <c r="F30" s="284">
        <v>10</v>
      </c>
      <c r="G30" s="283">
        <v>161</v>
      </c>
      <c r="H30" s="284">
        <v>171</v>
      </c>
      <c r="I30" s="286">
        <v>2.0109599999999999</v>
      </c>
      <c r="J30" s="286">
        <v>0</v>
      </c>
      <c r="K30" s="286">
        <v>2.0099999999999998</v>
      </c>
      <c r="L30" s="558">
        <v>2.12</v>
      </c>
      <c r="M30" s="287">
        <v>0</v>
      </c>
      <c r="N30" s="287">
        <v>46400</v>
      </c>
      <c r="O30" s="287">
        <v>64000</v>
      </c>
      <c r="P30" s="287">
        <v>7200</v>
      </c>
      <c r="Q30" s="287">
        <v>110400</v>
      </c>
    </row>
    <row r="31" spans="1:17">
      <c r="A31" s="285">
        <v>28</v>
      </c>
      <c r="B31" s="550" t="s">
        <v>1142</v>
      </c>
      <c r="C31" s="281">
        <v>44561</v>
      </c>
      <c r="D31" s="284" t="s">
        <v>1105</v>
      </c>
      <c r="E31" s="554">
        <v>1500000</v>
      </c>
      <c r="F31" s="284">
        <v>10</v>
      </c>
      <c r="G31" s="283">
        <v>45</v>
      </c>
      <c r="H31" s="284">
        <v>55</v>
      </c>
      <c r="I31" s="286">
        <v>8.25</v>
      </c>
      <c r="J31" s="286">
        <v>0</v>
      </c>
      <c r="K31" s="286">
        <v>8.25</v>
      </c>
      <c r="L31" s="558" t="s">
        <v>1116</v>
      </c>
      <c r="M31" s="287">
        <v>0</v>
      </c>
      <c r="N31" s="287">
        <v>816000</v>
      </c>
      <c r="O31" s="287">
        <v>608000</v>
      </c>
      <c r="P31" s="287">
        <v>76000</v>
      </c>
      <c r="Q31" s="287">
        <v>1424000</v>
      </c>
    </row>
    <row r="32" spans="1:17">
      <c r="A32" s="285">
        <v>29</v>
      </c>
      <c r="B32" s="550" t="s">
        <v>1143</v>
      </c>
      <c r="C32" s="281">
        <v>44561</v>
      </c>
      <c r="D32" s="284" t="s">
        <v>967</v>
      </c>
      <c r="E32" s="554">
        <v>50925925</v>
      </c>
      <c r="F32" s="284">
        <v>10</v>
      </c>
      <c r="G32" s="283">
        <v>206</v>
      </c>
      <c r="H32" s="284">
        <v>216</v>
      </c>
      <c r="I32" s="286">
        <v>0</v>
      </c>
      <c r="J32" s="286">
        <v>1099.9999800000001</v>
      </c>
      <c r="K32" s="286">
        <v>1100</v>
      </c>
      <c r="L32" s="558" t="s">
        <v>1117</v>
      </c>
      <c r="M32" s="287">
        <v>10815947</v>
      </c>
      <c r="N32" s="287">
        <v>6566592</v>
      </c>
      <c r="O32" s="287">
        <v>18265609</v>
      </c>
      <c r="P32" s="287">
        <v>0</v>
      </c>
      <c r="Q32" s="287">
        <v>24832201</v>
      </c>
    </row>
    <row r="33" spans="1:17">
      <c r="A33" s="285">
        <v>30</v>
      </c>
      <c r="B33" s="550" t="s">
        <v>1144</v>
      </c>
      <c r="C33" s="281">
        <v>44561</v>
      </c>
      <c r="D33" s="282" t="s">
        <v>965</v>
      </c>
      <c r="E33" s="554">
        <v>536000</v>
      </c>
      <c r="F33" s="284">
        <v>10</v>
      </c>
      <c r="G33" s="283">
        <v>72</v>
      </c>
      <c r="H33" s="284">
        <v>82</v>
      </c>
      <c r="I33" s="286">
        <v>4.3952</v>
      </c>
      <c r="J33" s="286">
        <v>0</v>
      </c>
      <c r="K33" s="286">
        <v>4.4000000000000004</v>
      </c>
      <c r="L33" s="558">
        <v>253.12</v>
      </c>
      <c r="M33" s="287">
        <v>0</v>
      </c>
      <c r="N33" s="287">
        <v>254400</v>
      </c>
      <c r="O33" s="287">
        <v>254400</v>
      </c>
      <c r="P33" s="287">
        <v>509057.52</v>
      </c>
      <c r="Q33" s="287">
        <v>508800</v>
      </c>
    </row>
    <row r="34" spans="1:17">
      <c r="A34" s="541"/>
      <c r="B34" s="542"/>
      <c r="C34" s="543"/>
      <c r="D34" s="544"/>
      <c r="E34" s="545"/>
      <c r="F34" s="545"/>
      <c r="G34" s="545"/>
      <c r="H34" s="545"/>
      <c r="I34" s="546"/>
      <c r="J34" s="546"/>
      <c r="K34" s="546"/>
      <c r="L34" s="545"/>
      <c r="M34" s="547"/>
      <c r="N34" s="547"/>
      <c r="O34" s="547"/>
      <c r="P34" s="547"/>
      <c r="Q34" s="547"/>
    </row>
    <row r="35" spans="1:17">
      <c r="A35" s="541"/>
      <c r="B35" s="542"/>
      <c r="C35" s="543"/>
      <c r="D35" s="544"/>
      <c r="E35" s="545"/>
      <c r="F35" s="545"/>
      <c r="G35" s="545"/>
      <c r="H35" s="545"/>
      <c r="I35" s="546"/>
      <c r="J35" s="546"/>
      <c r="K35" s="546"/>
      <c r="L35" s="545"/>
      <c r="M35" s="547"/>
      <c r="N35" s="547"/>
      <c r="O35" s="547"/>
      <c r="P35" s="547"/>
      <c r="Q35" s="547"/>
    </row>
    <row r="36" spans="1:17">
      <c r="A36" s="541"/>
      <c r="B36" s="542"/>
      <c r="C36" s="543"/>
      <c r="D36" s="544"/>
      <c r="E36" s="545"/>
      <c r="F36" s="545"/>
      <c r="G36" s="545"/>
      <c r="H36" s="545"/>
      <c r="I36" s="546"/>
      <c r="J36" s="546"/>
      <c r="K36" s="546"/>
      <c r="L36" s="545"/>
      <c r="M36" s="547"/>
      <c r="N36" s="547"/>
      <c r="O36" s="547"/>
      <c r="P36" s="547"/>
      <c r="Q36" s="547"/>
    </row>
    <row r="37" spans="1:17">
      <c r="A37" s="541"/>
      <c r="B37" s="542"/>
      <c r="C37" s="543"/>
      <c r="D37" s="544"/>
      <c r="E37" s="545"/>
      <c r="F37" s="545"/>
      <c r="G37" s="545"/>
      <c r="H37" s="545"/>
      <c r="I37" s="546"/>
      <c r="J37" s="546"/>
      <c r="K37" s="546"/>
      <c r="L37" s="545"/>
      <c r="M37" s="547"/>
      <c r="N37" s="547"/>
      <c r="O37" s="547"/>
      <c r="P37" s="547"/>
      <c r="Q37" s="547"/>
    </row>
    <row r="38" spans="1:17">
      <c r="A38" s="541"/>
      <c r="B38" s="542"/>
      <c r="C38" s="543"/>
      <c r="D38" s="544"/>
      <c r="E38" s="545"/>
      <c r="F38" s="545"/>
      <c r="G38" s="545"/>
      <c r="H38" s="545"/>
      <c r="I38" s="546"/>
      <c r="J38" s="546"/>
      <c r="K38" s="546"/>
      <c r="L38" s="545"/>
      <c r="M38" s="547"/>
      <c r="N38" s="547"/>
      <c r="O38" s="547"/>
      <c r="P38" s="547"/>
      <c r="Q38" s="547"/>
    </row>
    <row r="39" spans="1:17">
      <c r="A39" s="541"/>
      <c r="B39" s="542"/>
      <c r="C39" s="543"/>
      <c r="D39" s="544"/>
      <c r="E39" s="545"/>
      <c r="F39" s="545"/>
      <c r="G39" s="545"/>
      <c r="H39" s="545"/>
      <c r="I39" s="546"/>
      <c r="J39" s="546"/>
      <c r="K39" s="546"/>
      <c r="L39" s="545"/>
      <c r="M39" s="547"/>
      <c r="N39" s="547"/>
      <c r="O39" s="547"/>
      <c r="P39" s="547"/>
      <c r="Q39" s="547"/>
    </row>
    <row r="40" spans="1:17">
      <c r="A40" s="541"/>
      <c r="B40" s="542"/>
      <c r="C40" s="543"/>
      <c r="D40" s="544"/>
      <c r="E40" s="545"/>
      <c r="F40" s="545"/>
      <c r="G40" s="545"/>
      <c r="H40" s="545"/>
      <c r="I40" s="546"/>
      <c r="J40" s="546"/>
      <c r="K40" s="546"/>
      <c r="L40" s="545"/>
      <c r="M40" s="547"/>
      <c r="N40" s="547"/>
      <c r="O40" s="547"/>
      <c r="P40" s="547"/>
      <c r="Q40" s="547"/>
    </row>
    <row r="41" spans="1:17">
      <c r="A41" s="541"/>
      <c r="B41" s="542"/>
      <c r="C41" s="543"/>
      <c r="D41" s="544"/>
      <c r="E41" s="545"/>
      <c r="F41" s="545"/>
      <c r="G41" s="545"/>
      <c r="H41" s="545"/>
      <c r="I41" s="546"/>
      <c r="J41" s="546"/>
      <c r="K41" s="546"/>
      <c r="L41" s="545"/>
      <c r="M41" s="547"/>
      <c r="N41" s="547"/>
      <c r="O41" s="547"/>
      <c r="P41" s="547"/>
      <c r="Q41" s="547"/>
    </row>
    <row r="42" spans="1:17">
      <c r="A42" s="541"/>
      <c r="B42" s="542"/>
      <c r="C42" s="543"/>
      <c r="D42" s="544"/>
      <c r="E42" s="545"/>
      <c r="F42" s="545"/>
      <c r="G42" s="545"/>
      <c r="H42" s="545"/>
      <c r="I42" s="546"/>
      <c r="J42" s="546"/>
      <c r="K42" s="546"/>
      <c r="L42" s="545"/>
      <c r="M42" s="547"/>
      <c r="N42" s="547"/>
      <c r="O42" s="547"/>
      <c r="P42" s="547"/>
      <c r="Q42" s="547"/>
    </row>
    <row r="43" spans="1:17">
      <c r="A43" s="541"/>
      <c r="B43" s="542"/>
      <c r="C43" s="543"/>
      <c r="D43" s="544"/>
      <c r="E43" s="545"/>
      <c r="F43" s="545"/>
      <c r="G43" s="545"/>
      <c r="H43" s="545"/>
      <c r="I43" s="546"/>
      <c r="J43" s="546"/>
      <c r="K43" s="546"/>
      <c r="L43" s="545"/>
      <c r="M43" s="547"/>
      <c r="N43" s="547"/>
      <c r="O43" s="547"/>
      <c r="P43" s="547"/>
      <c r="Q43" s="547"/>
    </row>
    <row r="44" spans="1:17">
      <c r="A44" s="541"/>
      <c r="B44" s="542"/>
      <c r="C44" s="543"/>
      <c r="D44" s="544"/>
      <c r="E44" s="545"/>
      <c r="F44" s="545"/>
      <c r="G44" s="545"/>
      <c r="H44" s="545"/>
      <c r="I44" s="546"/>
      <c r="J44" s="546"/>
      <c r="K44" s="546"/>
      <c r="L44" s="545"/>
      <c r="M44" s="547"/>
      <c r="N44" s="547"/>
      <c r="O44" s="547"/>
      <c r="P44" s="547"/>
      <c r="Q44" s="547"/>
    </row>
    <row r="45" spans="1:17">
      <c r="A45" s="33" t="s">
        <v>970</v>
      </c>
      <c r="B45" s="33" t="s">
        <v>968</v>
      </c>
    </row>
    <row r="46" spans="1:17">
      <c r="B46" s="33" t="s">
        <v>969</v>
      </c>
    </row>
    <row r="47" spans="1:17">
      <c r="B47" s="33" t="s">
        <v>926</v>
      </c>
    </row>
  </sheetData>
  <mergeCells count="13">
    <mergeCell ref="A1:I1"/>
    <mergeCell ref="I2:K2"/>
    <mergeCell ref="M2:P2"/>
    <mergeCell ref="Q2:Q3"/>
    <mergeCell ref="A2:A3"/>
    <mergeCell ref="B2:B3"/>
    <mergeCell ref="C2:C3"/>
    <mergeCell ref="D2:D3"/>
    <mergeCell ref="E2:E3"/>
    <mergeCell ref="F2:F3"/>
    <mergeCell ref="H2:H3"/>
    <mergeCell ref="L2:L3"/>
    <mergeCell ref="G2:G3"/>
  </mergeCells>
  <printOptions horizontalCentered="1"/>
  <pageMargins left="0.78431372549019618" right="0.78431372549019618" top="0.98039215686274517" bottom="0.98039215686274517" header="0.50980392156862753" footer="0.50980392156862753"/>
  <pageSetup paperSize="9" scale="66"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H21" sqref="H21"/>
    </sheetView>
  </sheetViews>
  <sheetFormatPr defaultColWidth="9.140625" defaultRowHeight="15"/>
  <cols>
    <col min="1" max="8" width="14.5703125" style="17" bestFit="1" customWidth="1"/>
    <col min="9" max="9" width="4.5703125" style="17" bestFit="1" customWidth="1"/>
    <col min="10" max="16384" width="9.140625" style="17"/>
  </cols>
  <sheetData>
    <row r="1" spans="1:10" ht="15.75" customHeight="1">
      <c r="A1" s="1049" t="s">
        <v>16</v>
      </c>
      <c r="B1" s="1049"/>
      <c r="C1" s="1049"/>
      <c r="D1" s="1022"/>
      <c r="E1" s="1022"/>
      <c r="F1" s="1022"/>
      <c r="G1" s="1022"/>
      <c r="H1" s="1022"/>
    </row>
    <row r="2" spans="1:10" s="35" customFormat="1" ht="38.25" customHeight="1">
      <c r="A2" s="18" t="s">
        <v>87</v>
      </c>
      <c r="B2" s="19" t="s">
        <v>332</v>
      </c>
      <c r="C2" s="19" t="s">
        <v>333</v>
      </c>
      <c r="D2" s="19" t="s">
        <v>334</v>
      </c>
      <c r="E2" s="19" t="s">
        <v>335</v>
      </c>
      <c r="F2" s="19" t="s">
        <v>336</v>
      </c>
      <c r="G2" s="19" t="s">
        <v>337</v>
      </c>
      <c r="H2" s="19" t="s">
        <v>338</v>
      </c>
    </row>
    <row r="3" spans="1:10" s="42" customFormat="1" ht="18" customHeight="1">
      <c r="A3" s="24" t="s">
        <v>95</v>
      </c>
      <c r="B3" s="346">
        <v>1.4505722940000001</v>
      </c>
      <c r="C3" s="346">
        <v>1.3744564720000001</v>
      </c>
      <c r="D3" s="346">
        <v>1.3066160929999999</v>
      </c>
      <c r="E3" s="345">
        <v>1.4132329029999999</v>
      </c>
      <c r="F3" s="345">
        <v>1.1986445139999999</v>
      </c>
      <c r="G3" s="345">
        <v>1.299918656</v>
      </c>
      <c r="H3" s="345">
        <v>1.4</v>
      </c>
    </row>
    <row r="4" spans="1:10" s="42" customFormat="1" ht="18" customHeight="1">
      <c r="A4" s="326" t="s">
        <v>96</v>
      </c>
      <c r="B4" s="346">
        <v>0.84433716827462968</v>
      </c>
      <c r="C4" s="346">
        <v>0.84257158277368915</v>
      </c>
      <c r="D4" s="346">
        <v>0.84912804803731423</v>
      </c>
      <c r="E4" s="508">
        <v>0.84042571499999996</v>
      </c>
      <c r="F4" s="346">
        <v>0.95594892099999995</v>
      </c>
      <c r="G4" s="346">
        <v>0.84653999000000002</v>
      </c>
      <c r="H4" s="346">
        <v>1.07</v>
      </c>
      <c r="J4" s="35"/>
    </row>
    <row r="5" spans="1:10" s="35" customFormat="1" ht="18" customHeight="1">
      <c r="A5" s="206" t="s">
        <v>97</v>
      </c>
      <c r="B5" s="226">
        <v>1.3512316170000001</v>
      </c>
      <c r="C5" s="226">
        <v>1.350492805</v>
      </c>
      <c r="D5" s="226">
        <v>1.371395811</v>
      </c>
      <c r="E5" s="226">
        <v>1.294729142</v>
      </c>
      <c r="F5" s="226">
        <v>1.3649382459999999</v>
      </c>
      <c r="G5" s="226">
        <v>1.334197997</v>
      </c>
      <c r="H5" s="226">
        <v>1.3</v>
      </c>
    </row>
    <row r="6" spans="1:10" s="35" customFormat="1" ht="18" customHeight="1">
      <c r="A6" s="206" t="s">
        <v>98</v>
      </c>
      <c r="B6" s="226">
        <v>0.83266913499999995</v>
      </c>
      <c r="C6" s="226">
        <v>0.75781006399999995</v>
      </c>
      <c r="D6" s="226">
        <v>0.70660597199999997</v>
      </c>
      <c r="E6" s="226">
        <v>0.80273121400000003</v>
      </c>
      <c r="F6" s="226">
        <v>0.68691526199999997</v>
      </c>
      <c r="G6" s="226">
        <v>0.69233961099999997</v>
      </c>
      <c r="H6" s="226">
        <v>0.8</v>
      </c>
    </row>
    <row r="7" spans="1:10" s="35" customFormat="1" ht="18" customHeight="1">
      <c r="A7" s="206" t="s">
        <v>99</v>
      </c>
      <c r="B7" s="226">
        <v>0.42861944699999999</v>
      </c>
      <c r="C7" s="226">
        <v>0.44103382000000002</v>
      </c>
      <c r="D7" s="226">
        <v>0.48469981400000001</v>
      </c>
      <c r="E7" s="226">
        <v>0.42671399999999998</v>
      </c>
      <c r="F7" s="226">
        <v>0.732178</v>
      </c>
      <c r="G7" s="226">
        <v>0.47325600000000001</v>
      </c>
      <c r="H7" s="226">
        <v>0.4</v>
      </c>
    </row>
    <row r="8" spans="1:10" s="35" customFormat="1" ht="18" customHeight="1">
      <c r="A8" s="206" t="s">
        <v>100</v>
      </c>
      <c r="B8" s="226">
        <v>0.57155769599999995</v>
      </c>
      <c r="C8" s="226">
        <v>0.53896578100000003</v>
      </c>
      <c r="D8" s="226">
        <v>0.53414794700000001</v>
      </c>
      <c r="E8" s="226">
        <v>0.55434005900000005</v>
      </c>
      <c r="F8" s="226">
        <v>0.51408356300000002</v>
      </c>
      <c r="G8" s="226">
        <v>0.51911415000000005</v>
      </c>
      <c r="H8" s="226">
        <v>0.6</v>
      </c>
    </row>
    <row r="9" spans="1:10" s="35" customFormat="1" ht="18" customHeight="1">
      <c r="A9" s="206" t="s">
        <v>101</v>
      </c>
      <c r="B9" s="226">
        <v>0.57790227000000005</v>
      </c>
      <c r="C9" s="226">
        <v>0.57654174700000005</v>
      </c>
      <c r="D9" s="226">
        <v>0.60094547799999998</v>
      </c>
      <c r="E9" s="226">
        <v>0.55653598699999995</v>
      </c>
      <c r="F9" s="226">
        <v>0.72913093100000004</v>
      </c>
      <c r="G9" s="226">
        <v>0.58164409500000003</v>
      </c>
      <c r="H9" s="226">
        <v>0.6</v>
      </c>
    </row>
    <row r="10" spans="1:10" s="35" customFormat="1" ht="18" customHeight="1">
      <c r="A10" s="277" t="s">
        <v>102</v>
      </c>
      <c r="B10" s="226">
        <v>0.605463372</v>
      </c>
      <c r="C10" s="226">
        <v>0.59393647100000002</v>
      </c>
      <c r="D10" s="226">
        <v>0.59404234600000005</v>
      </c>
      <c r="E10" s="226">
        <v>0.589404237</v>
      </c>
      <c r="F10" s="226">
        <v>0.732874201</v>
      </c>
      <c r="G10" s="226">
        <v>0.579892517</v>
      </c>
      <c r="H10" s="226">
        <v>0.6</v>
      </c>
    </row>
    <row r="11" spans="1:10" s="35" customFormat="1" ht="18" customHeight="1">
      <c r="A11" s="327" t="s">
        <v>916</v>
      </c>
      <c r="B11" s="226">
        <v>0.80021122</v>
      </c>
      <c r="C11" s="226">
        <v>0.84651715100000002</v>
      </c>
      <c r="D11" s="226">
        <v>0.87705088200000003</v>
      </c>
      <c r="E11" s="226">
        <v>0.80408282600000003</v>
      </c>
      <c r="F11" s="226">
        <v>1.047181567</v>
      </c>
      <c r="G11" s="226">
        <v>0.85525317599999995</v>
      </c>
      <c r="H11" s="226">
        <v>0.8</v>
      </c>
    </row>
    <row r="12" spans="1:10" s="35" customFormat="1" ht="18" customHeight="1">
      <c r="A12" s="327" t="s">
        <v>964</v>
      </c>
      <c r="B12" s="226">
        <v>1.004931698</v>
      </c>
      <c r="C12" s="226">
        <v>1.0349548399999999</v>
      </c>
      <c r="D12" s="226">
        <v>1.05132574</v>
      </c>
      <c r="E12" s="226">
        <v>0.99468475899999997</v>
      </c>
      <c r="F12" s="226">
        <v>1.1145001569999999</v>
      </c>
      <c r="G12" s="226">
        <v>1.023416696</v>
      </c>
      <c r="H12" s="226">
        <v>1</v>
      </c>
    </row>
    <row r="13" spans="1:10" s="35" customFormat="1" ht="18" customHeight="1">
      <c r="A13" s="110" t="s">
        <v>1091</v>
      </c>
      <c r="B13" s="226">
        <v>1.0645913786634325</v>
      </c>
      <c r="C13" s="226">
        <v>1.093172535625841</v>
      </c>
      <c r="D13" s="226">
        <v>1.1007767737677245</v>
      </c>
      <c r="E13" s="226">
        <v>1.045562925</v>
      </c>
      <c r="F13" s="226">
        <v>1.255310342</v>
      </c>
      <c r="G13" s="226">
        <v>1.07749983</v>
      </c>
      <c r="H13" s="226">
        <v>0.8</v>
      </c>
    </row>
    <row r="14" spans="1:10" s="35" customFormat="1" ht="19.5" customHeight="1">
      <c r="A14" s="1048" t="s">
        <v>340</v>
      </c>
      <c r="B14" s="1048"/>
      <c r="C14" s="1048"/>
      <c r="D14" s="1048"/>
      <c r="E14" s="1048"/>
      <c r="F14" s="1048"/>
      <c r="G14" s="1048"/>
    </row>
    <row r="15" spans="1:10" s="35" customFormat="1" ht="18" customHeight="1">
      <c r="A15" s="946" t="s">
        <v>1092</v>
      </c>
      <c r="B15" s="946"/>
      <c r="C15" s="946"/>
      <c r="D15" s="946"/>
      <c r="E15" s="946"/>
      <c r="F15" s="946"/>
      <c r="G15" s="946"/>
    </row>
    <row r="16" spans="1:10" s="35" customFormat="1" ht="18" customHeight="1">
      <c r="A16" s="946" t="s">
        <v>339</v>
      </c>
      <c r="B16" s="946"/>
      <c r="C16" s="946"/>
      <c r="D16" s="946"/>
      <c r="E16" s="946"/>
      <c r="F16" s="946"/>
      <c r="G16" s="946"/>
    </row>
    <row r="17" s="35" customFormat="1" ht="27.6" customHeight="1"/>
  </sheetData>
  <mergeCells count="4">
    <mergeCell ref="A15:G15"/>
    <mergeCell ref="A16:G16"/>
    <mergeCell ref="A14:G14"/>
    <mergeCell ref="A1:H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E1" zoomScaleNormal="100" workbookViewId="0">
      <selection activeCell="J24" sqref="J24"/>
    </sheetView>
  </sheetViews>
  <sheetFormatPr defaultColWidth="9.140625" defaultRowHeight="15"/>
  <cols>
    <col min="1" max="10" width="14.5703125" style="17" bestFit="1" customWidth="1"/>
    <col min="11" max="11" width="14.42578125" style="17" bestFit="1" customWidth="1"/>
    <col min="12" max="12" width="15" style="17" bestFit="1" customWidth="1"/>
    <col min="13" max="16" width="14.5703125" style="17" bestFit="1" customWidth="1"/>
    <col min="17" max="17" width="4.5703125" style="17" bestFit="1" customWidth="1"/>
    <col min="18" max="16384" width="9.140625" style="17"/>
  </cols>
  <sheetData>
    <row r="1" spans="1:16" ht="14.25" customHeight="1">
      <c r="A1" s="939" t="s">
        <v>17</v>
      </c>
      <c r="B1" s="939"/>
      <c r="C1" s="939"/>
      <c r="D1" s="939"/>
      <c r="E1" s="939"/>
      <c r="F1" s="939"/>
      <c r="G1" s="939"/>
      <c r="H1" s="939"/>
      <c r="I1" s="939"/>
      <c r="J1" s="939"/>
      <c r="K1" s="939"/>
    </row>
    <row r="2" spans="1:16" s="35" customFormat="1" ht="18.75" customHeight="1">
      <c r="A2" s="18" t="s">
        <v>112</v>
      </c>
      <c r="B2" s="954" t="s">
        <v>136</v>
      </c>
      <c r="C2" s="1012"/>
      <c r="D2" s="1012"/>
      <c r="E2" s="1012"/>
      <c r="F2" s="955"/>
      <c r="G2" s="996" t="s">
        <v>137</v>
      </c>
      <c r="H2" s="1002"/>
      <c r="I2" s="1002"/>
      <c r="J2" s="1002"/>
      <c r="K2" s="997"/>
      <c r="L2" s="996" t="s">
        <v>138</v>
      </c>
      <c r="M2" s="1002"/>
      <c r="N2" s="1002"/>
      <c r="O2" s="1002"/>
      <c r="P2" s="997"/>
    </row>
    <row r="3" spans="1:16" s="35" customFormat="1" ht="18" customHeight="1">
      <c r="A3" s="18" t="s">
        <v>341</v>
      </c>
      <c r="B3" s="54" t="s">
        <v>342</v>
      </c>
      <c r="C3" s="54" t="s">
        <v>343</v>
      </c>
      <c r="D3" s="54" t="s">
        <v>344</v>
      </c>
      <c r="E3" s="54" t="s">
        <v>345</v>
      </c>
      <c r="F3" s="54" t="s">
        <v>346</v>
      </c>
      <c r="G3" s="54" t="s">
        <v>342</v>
      </c>
      <c r="H3" s="54" t="s">
        <v>343</v>
      </c>
      <c r="I3" s="54" t="s">
        <v>344</v>
      </c>
      <c r="J3" s="54" t="s">
        <v>345</v>
      </c>
      <c r="K3" s="54" t="s">
        <v>346</v>
      </c>
      <c r="L3" s="54" t="s">
        <v>342</v>
      </c>
      <c r="M3" s="54" t="s">
        <v>343</v>
      </c>
      <c r="N3" s="54" t="s">
        <v>344</v>
      </c>
      <c r="O3" s="54" t="s">
        <v>345</v>
      </c>
      <c r="P3" s="54" t="s">
        <v>346</v>
      </c>
    </row>
    <row r="4" spans="1:16" s="35" customFormat="1" ht="18" customHeight="1">
      <c r="A4" s="954" t="s">
        <v>347</v>
      </c>
      <c r="B4" s="1012"/>
      <c r="C4" s="1012"/>
      <c r="D4" s="1012"/>
      <c r="E4" s="1012"/>
      <c r="F4" s="1012"/>
      <c r="G4" s="1012"/>
      <c r="H4" s="1012"/>
      <c r="I4" s="1012"/>
      <c r="J4" s="1012"/>
      <c r="K4" s="1012"/>
      <c r="L4" s="1012"/>
      <c r="M4" s="1012"/>
      <c r="N4" s="1012"/>
      <c r="O4" s="1012"/>
      <c r="P4" s="955"/>
    </row>
    <row r="5" spans="1:16" s="42" customFormat="1" ht="16.5" customHeight="1">
      <c r="A5" s="332" t="s">
        <v>95</v>
      </c>
      <c r="B5" s="333">
        <v>13.591200000000001</v>
      </c>
      <c r="C5" s="333">
        <v>22.532399999999999</v>
      </c>
      <c r="D5" s="333">
        <v>38.741599999999998</v>
      </c>
      <c r="E5" s="333">
        <v>51.457099999999997</v>
      </c>
      <c r="F5" s="333">
        <v>67.043000000000006</v>
      </c>
      <c r="G5" s="333">
        <v>16.09</v>
      </c>
      <c r="H5" s="333">
        <v>26.25</v>
      </c>
      <c r="I5" s="333">
        <v>43.58</v>
      </c>
      <c r="J5" s="333">
        <v>58.72</v>
      </c>
      <c r="K5" s="333">
        <v>76.61</v>
      </c>
      <c r="L5" s="347">
        <v>99.9</v>
      </c>
      <c r="M5" s="348">
        <v>100</v>
      </c>
      <c r="N5" s="347">
        <v>100</v>
      </c>
      <c r="O5" s="347">
        <v>100</v>
      </c>
      <c r="P5" s="347">
        <v>100</v>
      </c>
    </row>
    <row r="6" spans="1:16" s="42" customFormat="1" ht="16.5" customHeight="1">
      <c r="A6" s="349" t="s">
        <v>96</v>
      </c>
      <c r="B6" s="350">
        <v>8.2368000000000006</v>
      </c>
      <c r="C6" s="350">
        <v>13.803900000000001</v>
      </c>
      <c r="D6" s="350">
        <v>25.2912</v>
      </c>
      <c r="E6" s="350">
        <v>37.292200000000001</v>
      </c>
      <c r="F6" s="350">
        <v>51.342399999999998</v>
      </c>
      <c r="G6" s="350">
        <v>10.210000000000001</v>
      </c>
      <c r="H6" s="350">
        <v>17.57</v>
      </c>
      <c r="I6" s="350">
        <v>32.54</v>
      </c>
      <c r="J6" s="350">
        <v>46.9</v>
      </c>
      <c r="K6" s="350">
        <v>63.1</v>
      </c>
      <c r="L6" s="351">
        <v>99.426427935537902</v>
      </c>
      <c r="M6" s="352">
        <v>100</v>
      </c>
      <c r="N6" s="351">
        <v>100</v>
      </c>
      <c r="O6" s="351">
        <v>100</v>
      </c>
      <c r="P6" s="351">
        <v>100</v>
      </c>
    </row>
    <row r="7" spans="1:16" s="35" customFormat="1" ht="16.5" customHeight="1">
      <c r="A7" s="110" t="s">
        <v>97</v>
      </c>
      <c r="B7" s="220">
        <v>12.350899999999999</v>
      </c>
      <c r="C7" s="220">
        <v>21.0107</v>
      </c>
      <c r="D7" s="220">
        <v>35.4694</v>
      </c>
      <c r="E7" s="220">
        <v>47.937100000000001</v>
      </c>
      <c r="F7" s="220">
        <v>62.816299999999998</v>
      </c>
      <c r="G7" s="220">
        <v>14.37</v>
      </c>
      <c r="H7" s="220">
        <v>25.73</v>
      </c>
      <c r="I7" s="220">
        <v>43.91</v>
      </c>
      <c r="J7" s="220">
        <v>58.01</v>
      </c>
      <c r="K7" s="220">
        <v>74.36</v>
      </c>
      <c r="L7" s="229">
        <v>100</v>
      </c>
      <c r="M7" s="230">
        <v>100</v>
      </c>
      <c r="N7" s="229">
        <v>100</v>
      </c>
      <c r="O7" s="229">
        <v>100</v>
      </c>
      <c r="P7" s="229">
        <v>100</v>
      </c>
    </row>
    <row r="8" spans="1:16" s="35" customFormat="1" ht="16.5" customHeight="1">
      <c r="A8" s="110" t="s">
        <v>98</v>
      </c>
      <c r="B8" s="220">
        <v>12.9831</v>
      </c>
      <c r="C8" s="220">
        <v>19.528099999999998</v>
      </c>
      <c r="D8" s="220">
        <v>31.2014</v>
      </c>
      <c r="E8" s="220">
        <v>43.485100000000003</v>
      </c>
      <c r="F8" s="220">
        <v>57.971299999999999</v>
      </c>
      <c r="G8" s="220">
        <v>13.1</v>
      </c>
      <c r="H8" s="220">
        <v>20.25</v>
      </c>
      <c r="I8" s="220">
        <v>35.630000000000003</v>
      </c>
      <c r="J8" s="220">
        <v>50.82</v>
      </c>
      <c r="K8" s="220">
        <v>67.64</v>
      </c>
      <c r="L8" s="229">
        <v>100</v>
      </c>
      <c r="M8" s="230">
        <v>100</v>
      </c>
      <c r="N8" s="229">
        <v>100</v>
      </c>
      <c r="O8" s="229">
        <v>100</v>
      </c>
      <c r="P8" s="229">
        <v>100</v>
      </c>
    </row>
    <row r="9" spans="1:16" s="35" customFormat="1" ht="16.5" customHeight="1">
      <c r="A9" s="110" t="s">
        <v>99</v>
      </c>
      <c r="B9" s="220">
        <v>15.0749</v>
      </c>
      <c r="C9" s="220">
        <v>21.0307</v>
      </c>
      <c r="D9" s="220">
        <v>33.136800000000001</v>
      </c>
      <c r="E9" s="220">
        <v>43.366199999999999</v>
      </c>
      <c r="F9" s="220">
        <v>55.621499999999997</v>
      </c>
      <c r="G9" s="220">
        <v>13.8</v>
      </c>
      <c r="H9" s="220">
        <v>20.9</v>
      </c>
      <c r="I9" s="220">
        <v>33.799999999999997</v>
      </c>
      <c r="J9" s="220">
        <v>46.8</v>
      </c>
      <c r="K9" s="220">
        <v>62.7</v>
      </c>
      <c r="L9" s="229">
        <v>100</v>
      </c>
      <c r="M9" s="230">
        <v>100</v>
      </c>
      <c r="N9" s="229">
        <v>100</v>
      </c>
      <c r="O9" s="229">
        <v>100</v>
      </c>
      <c r="P9" s="229">
        <v>100</v>
      </c>
    </row>
    <row r="10" spans="1:16" s="35" customFormat="1" ht="16.5" customHeight="1">
      <c r="A10" s="110" t="s">
        <v>100</v>
      </c>
      <c r="B10" s="220">
        <v>7.64</v>
      </c>
      <c r="C10" s="220">
        <v>12.9</v>
      </c>
      <c r="D10" s="220">
        <v>23.67</v>
      </c>
      <c r="E10" s="220">
        <v>34.65</v>
      </c>
      <c r="F10" s="220">
        <v>47.52</v>
      </c>
      <c r="G10" s="220">
        <v>9.31</v>
      </c>
      <c r="H10" s="220">
        <v>15.67</v>
      </c>
      <c r="I10" s="220">
        <v>28.96</v>
      </c>
      <c r="J10" s="220">
        <v>43.1</v>
      </c>
      <c r="K10" s="220">
        <v>58.7</v>
      </c>
      <c r="L10" s="229">
        <v>100</v>
      </c>
      <c r="M10" s="230">
        <v>100</v>
      </c>
      <c r="N10" s="229">
        <v>100</v>
      </c>
      <c r="O10" s="229">
        <v>100</v>
      </c>
      <c r="P10" s="229">
        <v>100</v>
      </c>
    </row>
    <row r="11" spans="1:16" s="35" customFormat="1" ht="16.5" customHeight="1">
      <c r="A11" s="110" t="s">
        <v>101</v>
      </c>
      <c r="B11" s="220">
        <v>9.3158999999999992</v>
      </c>
      <c r="C11" s="220">
        <v>14.763299999999999</v>
      </c>
      <c r="D11" s="220">
        <v>27.0183</v>
      </c>
      <c r="E11" s="220">
        <v>39.256399999999999</v>
      </c>
      <c r="F11" s="220">
        <v>53.6066</v>
      </c>
      <c r="G11" s="220">
        <v>11.45</v>
      </c>
      <c r="H11" s="220">
        <v>18.7</v>
      </c>
      <c r="I11" s="220">
        <v>33.549999999999997</v>
      </c>
      <c r="J11" s="220">
        <v>47.61</v>
      </c>
      <c r="K11" s="220">
        <v>64.33</v>
      </c>
      <c r="L11" s="229">
        <v>100</v>
      </c>
      <c r="M11" s="230">
        <v>100</v>
      </c>
      <c r="N11" s="229">
        <v>100</v>
      </c>
      <c r="O11" s="229">
        <v>100</v>
      </c>
      <c r="P11" s="229">
        <v>100</v>
      </c>
    </row>
    <row r="12" spans="1:16" s="35" customFormat="1" ht="16.5" customHeight="1">
      <c r="A12" s="110" t="s">
        <v>102</v>
      </c>
      <c r="B12" s="220">
        <v>12.418200000000001</v>
      </c>
      <c r="C12" s="220">
        <v>19.078399999999998</v>
      </c>
      <c r="D12" s="220">
        <v>31.0763</v>
      </c>
      <c r="E12" s="220">
        <v>42.7729</v>
      </c>
      <c r="F12" s="220">
        <v>57.483699999999999</v>
      </c>
      <c r="G12" s="220">
        <v>12.05</v>
      </c>
      <c r="H12" s="220">
        <v>18.93</v>
      </c>
      <c r="I12" s="220">
        <v>33.72</v>
      </c>
      <c r="J12" s="220">
        <v>47.98</v>
      </c>
      <c r="K12" s="220">
        <v>64.78</v>
      </c>
      <c r="L12" s="229">
        <v>100</v>
      </c>
      <c r="M12" s="230">
        <v>100</v>
      </c>
      <c r="N12" s="229">
        <v>100</v>
      </c>
      <c r="O12" s="229">
        <v>100</v>
      </c>
      <c r="P12" s="229">
        <v>100</v>
      </c>
    </row>
    <row r="13" spans="1:16" s="35" customFormat="1" ht="16.5" customHeight="1">
      <c r="A13" s="110" t="s">
        <v>916</v>
      </c>
      <c r="B13" s="220">
        <v>15.2262</v>
      </c>
      <c r="C13" s="220">
        <v>21.6326</v>
      </c>
      <c r="D13" s="220">
        <v>33.0017</v>
      </c>
      <c r="E13" s="220">
        <v>45.3645</v>
      </c>
      <c r="F13" s="220">
        <v>59.390099999999997</v>
      </c>
      <c r="G13" s="220">
        <v>15.91</v>
      </c>
      <c r="H13" s="220">
        <v>23.41</v>
      </c>
      <c r="I13" s="220">
        <v>37.520000000000003</v>
      </c>
      <c r="J13" s="220">
        <v>52.5</v>
      </c>
      <c r="K13" s="220">
        <v>68.150000000000006</v>
      </c>
      <c r="L13" s="229">
        <v>100</v>
      </c>
      <c r="M13" s="230">
        <v>100</v>
      </c>
      <c r="N13" s="229">
        <v>100</v>
      </c>
      <c r="O13" s="229">
        <v>100</v>
      </c>
      <c r="P13" s="229">
        <v>100</v>
      </c>
    </row>
    <row r="14" spans="1:16" s="35" customFormat="1" ht="16.5" customHeight="1">
      <c r="A14" s="110" t="s">
        <v>964</v>
      </c>
      <c r="B14" s="220">
        <v>11.082000000000001</v>
      </c>
      <c r="C14" s="220">
        <v>17.9026</v>
      </c>
      <c r="D14" s="220">
        <v>30.500299999999999</v>
      </c>
      <c r="E14" s="220">
        <v>43.283700000000003</v>
      </c>
      <c r="F14" s="220">
        <v>57.395400000000002</v>
      </c>
      <c r="G14" s="220">
        <v>11.42</v>
      </c>
      <c r="H14" s="220">
        <v>19.37</v>
      </c>
      <c r="I14" s="220">
        <v>35.92</v>
      </c>
      <c r="J14" s="220">
        <v>51.1</v>
      </c>
      <c r="K14" s="220">
        <v>67.510000000000005</v>
      </c>
      <c r="L14" s="229">
        <v>100</v>
      </c>
      <c r="M14" s="230">
        <v>100</v>
      </c>
      <c r="N14" s="229">
        <v>100</v>
      </c>
      <c r="O14" s="229">
        <v>100</v>
      </c>
      <c r="P14" s="229">
        <v>100</v>
      </c>
    </row>
    <row r="15" spans="1:16" s="35" customFormat="1" ht="16.5" customHeight="1">
      <c r="A15" s="110" t="s">
        <v>1091</v>
      </c>
      <c r="B15" s="220">
        <v>10.4025</v>
      </c>
      <c r="C15" s="220">
        <v>15.593</v>
      </c>
      <c r="D15" s="220">
        <v>26.844999999999999</v>
      </c>
      <c r="E15" s="220">
        <v>38.554499999999997</v>
      </c>
      <c r="F15" s="220">
        <v>52.132800000000003</v>
      </c>
      <c r="G15" s="220">
        <v>9.5</v>
      </c>
      <c r="H15" s="220">
        <v>16.760000000000002</v>
      </c>
      <c r="I15" s="220">
        <v>32.61</v>
      </c>
      <c r="J15" s="220">
        <v>47.47</v>
      </c>
      <c r="K15" s="220">
        <v>63.1</v>
      </c>
      <c r="L15" s="229">
        <v>100</v>
      </c>
      <c r="M15" s="230">
        <v>100</v>
      </c>
      <c r="N15" s="229">
        <v>100</v>
      </c>
      <c r="O15" s="229">
        <v>100</v>
      </c>
      <c r="P15" s="229">
        <v>100</v>
      </c>
    </row>
    <row r="16" spans="1:16" s="35" customFormat="1" ht="18" customHeight="1">
      <c r="A16" s="1050" t="s">
        <v>348</v>
      </c>
      <c r="B16" s="1051"/>
      <c r="C16" s="1051"/>
      <c r="D16" s="1051"/>
      <c r="E16" s="1051"/>
      <c r="F16" s="1051"/>
      <c r="G16" s="1051"/>
      <c r="H16" s="1051"/>
      <c r="I16" s="1051"/>
      <c r="J16" s="1051"/>
      <c r="K16" s="1051"/>
      <c r="L16" s="1051"/>
      <c r="M16" s="1051"/>
      <c r="N16" s="1051"/>
      <c r="O16" s="1051"/>
      <c r="P16" s="1052"/>
    </row>
    <row r="17" spans="1:16" s="42" customFormat="1" ht="18" customHeight="1">
      <c r="A17" s="24" t="s">
        <v>95</v>
      </c>
      <c r="B17" s="67">
        <v>33.33</v>
      </c>
      <c r="C17" s="67">
        <v>48.81</v>
      </c>
      <c r="D17" s="67">
        <v>69.5</v>
      </c>
      <c r="E17" s="67">
        <v>81.12</v>
      </c>
      <c r="F17" s="67">
        <v>89.68</v>
      </c>
      <c r="G17" s="67">
        <v>30.21</v>
      </c>
      <c r="H17" s="67">
        <v>43.3</v>
      </c>
      <c r="I17" s="67">
        <v>62.99</v>
      </c>
      <c r="J17" s="67">
        <v>78.56</v>
      </c>
      <c r="K17" s="67">
        <v>89.51</v>
      </c>
      <c r="L17" s="68">
        <v>100</v>
      </c>
      <c r="M17" s="66">
        <v>100</v>
      </c>
      <c r="N17" s="68">
        <v>100</v>
      </c>
      <c r="O17" s="68">
        <v>100</v>
      </c>
      <c r="P17" s="68">
        <v>0</v>
      </c>
    </row>
    <row r="18" spans="1:16" s="42" customFormat="1" ht="18" customHeight="1">
      <c r="A18" s="24" t="s">
        <v>96</v>
      </c>
      <c r="B18" s="67">
        <v>35.950000000000003</v>
      </c>
      <c r="C18" s="67">
        <v>50.74</v>
      </c>
      <c r="D18" s="67">
        <v>69.44</v>
      </c>
      <c r="E18" s="67">
        <v>80.92</v>
      </c>
      <c r="F18" s="67">
        <v>89.56</v>
      </c>
      <c r="G18" s="67">
        <v>27.94</v>
      </c>
      <c r="H18" s="67">
        <v>41.3</v>
      </c>
      <c r="I18" s="67">
        <v>60.23</v>
      </c>
      <c r="J18" s="67">
        <v>76.430000000000007</v>
      </c>
      <c r="K18" s="67">
        <v>88.59</v>
      </c>
      <c r="L18" s="68">
        <v>100</v>
      </c>
      <c r="M18" s="66">
        <v>100</v>
      </c>
      <c r="N18" s="68">
        <v>100</v>
      </c>
      <c r="O18" s="68">
        <v>100</v>
      </c>
      <c r="P18" s="68">
        <v>0</v>
      </c>
    </row>
    <row r="19" spans="1:16" s="35" customFormat="1" ht="18" customHeight="1">
      <c r="A19" s="20" t="s">
        <v>97</v>
      </c>
      <c r="B19" s="63">
        <v>40.619999999999997</v>
      </c>
      <c r="C19" s="63">
        <v>57.53</v>
      </c>
      <c r="D19" s="63">
        <v>74.87</v>
      </c>
      <c r="E19" s="63">
        <v>85</v>
      </c>
      <c r="F19" s="63">
        <v>91.36</v>
      </c>
      <c r="G19" s="63">
        <v>32.04</v>
      </c>
      <c r="H19" s="63">
        <v>45.16</v>
      </c>
      <c r="I19" s="63">
        <v>64.37</v>
      </c>
      <c r="J19" s="63">
        <v>79.489999999999995</v>
      </c>
      <c r="K19" s="63">
        <v>90.26</v>
      </c>
      <c r="L19" s="64">
        <v>100</v>
      </c>
      <c r="M19" s="79">
        <v>100</v>
      </c>
      <c r="N19" s="64">
        <v>100</v>
      </c>
      <c r="O19" s="64">
        <v>100</v>
      </c>
      <c r="P19" s="64">
        <v>0</v>
      </c>
    </row>
    <row r="20" spans="1:16" s="35" customFormat="1" ht="18" customHeight="1">
      <c r="A20" s="20" t="s">
        <v>98</v>
      </c>
      <c r="B20" s="63">
        <v>40.17</v>
      </c>
      <c r="C20" s="63">
        <v>57.3</v>
      </c>
      <c r="D20" s="63">
        <v>75.39</v>
      </c>
      <c r="E20" s="63">
        <v>84.37</v>
      </c>
      <c r="F20" s="63">
        <v>90.76</v>
      </c>
      <c r="G20" s="63">
        <v>30.82</v>
      </c>
      <c r="H20" s="63">
        <v>44.21</v>
      </c>
      <c r="I20" s="63">
        <v>62.99</v>
      </c>
      <c r="J20" s="63">
        <v>78.2</v>
      </c>
      <c r="K20" s="63">
        <v>89.35</v>
      </c>
      <c r="L20" s="64">
        <v>100</v>
      </c>
      <c r="M20" s="79">
        <v>100</v>
      </c>
      <c r="N20" s="64">
        <v>100</v>
      </c>
      <c r="O20" s="64">
        <v>100</v>
      </c>
      <c r="P20" s="64">
        <v>0</v>
      </c>
    </row>
    <row r="21" spans="1:16" s="35" customFormat="1" ht="18" customHeight="1">
      <c r="A21" s="20" t="s">
        <v>99</v>
      </c>
      <c r="B21" s="63">
        <v>34.15</v>
      </c>
      <c r="C21" s="63">
        <v>49.65</v>
      </c>
      <c r="D21" s="63">
        <v>70.650000000000006</v>
      </c>
      <c r="E21" s="63">
        <v>82.63</v>
      </c>
      <c r="F21" s="63">
        <v>90.61</v>
      </c>
      <c r="G21" s="63">
        <v>28.71</v>
      </c>
      <c r="H21" s="63">
        <v>42.05</v>
      </c>
      <c r="I21" s="63">
        <v>60.49</v>
      </c>
      <c r="J21" s="63">
        <v>75.72</v>
      </c>
      <c r="K21" s="63">
        <v>88.02</v>
      </c>
      <c r="L21" s="64">
        <v>100</v>
      </c>
      <c r="M21" s="79">
        <v>100</v>
      </c>
      <c r="N21" s="64">
        <v>100</v>
      </c>
      <c r="O21" s="64">
        <v>100</v>
      </c>
      <c r="P21" s="64">
        <v>0</v>
      </c>
    </row>
    <row r="22" spans="1:16" s="35" customFormat="1" ht="18" customHeight="1">
      <c r="A22" s="20" t="s">
        <v>100</v>
      </c>
      <c r="B22" s="63">
        <v>33.82</v>
      </c>
      <c r="C22" s="63">
        <v>49.48</v>
      </c>
      <c r="D22" s="63">
        <v>68.75</v>
      </c>
      <c r="E22" s="63">
        <v>80.63</v>
      </c>
      <c r="F22" s="63">
        <v>89.05</v>
      </c>
      <c r="G22" s="63">
        <v>28.76</v>
      </c>
      <c r="H22" s="63">
        <v>41.91</v>
      </c>
      <c r="I22" s="63">
        <v>59.21</v>
      </c>
      <c r="J22" s="63">
        <v>74.88</v>
      </c>
      <c r="K22" s="63">
        <v>87.35</v>
      </c>
      <c r="L22" s="64">
        <v>100</v>
      </c>
      <c r="M22" s="79">
        <v>100</v>
      </c>
      <c r="N22" s="64">
        <v>100</v>
      </c>
      <c r="O22" s="64">
        <v>100</v>
      </c>
      <c r="P22" s="64">
        <v>0</v>
      </c>
    </row>
    <row r="23" spans="1:16" s="35" customFormat="1" ht="18" customHeight="1">
      <c r="A23" s="20" t="s">
        <v>101</v>
      </c>
      <c r="B23" s="63">
        <v>35.44</v>
      </c>
      <c r="C23" s="63">
        <v>51.17</v>
      </c>
      <c r="D23" s="63">
        <v>71.62</v>
      </c>
      <c r="E23" s="63">
        <v>82.58</v>
      </c>
      <c r="F23" s="63">
        <v>89.73</v>
      </c>
      <c r="G23" s="63">
        <v>28.17</v>
      </c>
      <c r="H23" s="63">
        <v>41.33</v>
      </c>
      <c r="I23" s="63">
        <v>60</v>
      </c>
      <c r="J23" s="63">
        <v>76.27</v>
      </c>
      <c r="K23" s="63">
        <v>88.49</v>
      </c>
      <c r="L23" s="64">
        <v>100</v>
      </c>
      <c r="M23" s="79">
        <v>100</v>
      </c>
      <c r="N23" s="64">
        <v>100</v>
      </c>
      <c r="O23" s="64">
        <v>100</v>
      </c>
      <c r="P23" s="64">
        <v>0</v>
      </c>
    </row>
    <row r="24" spans="1:16" s="35" customFormat="1" ht="18" customHeight="1">
      <c r="A24" s="182" t="s">
        <v>102</v>
      </c>
      <c r="B24" s="219">
        <v>37.020000000000003</v>
      </c>
      <c r="C24" s="219">
        <v>52.22</v>
      </c>
      <c r="D24" s="219">
        <v>73.209999999999994</v>
      </c>
      <c r="E24" s="219">
        <v>84.13</v>
      </c>
      <c r="F24" s="219">
        <v>91.04</v>
      </c>
      <c r="G24" s="219">
        <v>25.69</v>
      </c>
      <c r="H24" s="219">
        <v>39.14</v>
      </c>
      <c r="I24" s="219">
        <v>59.02</v>
      </c>
      <c r="J24" s="219">
        <v>75.989999999999995</v>
      </c>
      <c r="K24" s="219">
        <v>88.48</v>
      </c>
      <c r="L24" s="227">
        <v>100</v>
      </c>
      <c r="M24" s="228">
        <v>100</v>
      </c>
      <c r="N24" s="227">
        <v>100</v>
      </c>
      <c r="O24" s="227">
        <v>100</v>
      </c>
      <c r="P24" s="227">
        <v>0</v>
      </c>
    </row>
    <row r="25" spans="1:16" s="35" customFormat="1" ht="18" customHeight="1">
      <c r="A25" s="202" t="s">
        <v>916</v>
      </c>
      <c r="B25" s="353">
        <v>41.82</v>
      </c>
      <c r="C25" s="305">
        <v>0</v>
      </c>
      <c r="D25" s="353">
        <v>74.959999999999994</v>
      </c>
      <c r="E25" s="353">
        <v>84.78</v>
      </c>
      <c r="F25" s="353">
        <v>91.59</v>
      </c>
      <c r="G25" s="353">
        <v>27.43</v>
      </c>
      <c r="H25" s="353">
        <v>40.75</v>
      </c>
      <c r="I25" s="353">
        <v>61.57</v>
      </c>
      <c r="J25" s="353">
        <v>77.47</v>
      </c>
      <c r="K25" s="353">
        <v>89.42</v>
      </c>
      <c r="L25" s="354">
        <v>100</v>
      </c>
      <c r="M25" s="355">
        <v>100</v>
      </c>
      <c r="N25" s="354">
        <v>100</v>
      </c>
      <c r="O25" s="354">
        <v>100</v>
      </c>
      <c r="P25" s="354">
        <v>0</v>
      </c>
    </row>
    <row r="26" spans="1:16" s="35" customFormat="1" ht="18" customHeight="1">
      <c r="A26" s="110" t="s">
        <v>964</v>
      </c>
      <c r="B26" s="220">
        <v>38.18</v>
      </c>
      <c r="C26" s="356">
        <v>0</v>
      </c>
      <c r="D26" s="220">
        <v>70.19</v>
      </c>
      <c r="E26" s="220">
        <v>81.33</v>
      </c>
      <c r="F26" s="220">
        <v>89.57</v>
      </c>
      <c r="G26" s="220">
        <v>24.96</v>
      </c>
      <c r="H26" s="220">
        <v>37.78</v>
      </c>
      <c r="I26" s="220">
        <v>59.12</v>
      </c>
      <c r="J26" s="220">
        <v>77.05</v>
      </c>
      <c r="K26" s="220">
        <v>89.26</v>
      </c>
      <c r="L26" s="229">
        <v>100</v>
      </c>
      <c r="M26" s="230">
        <v>100</v>
      </c>
      <c r="N26" s="229">
        <v>100</v>
      </c>
      <c r="O26" s="229">
        <v>100</v>
      </c>
      <c r="P26" s="229">
        <v>0</v>
      </c>
    </row>
    <row r="27" spans="1:16" s="35" customFormat="1" ht="18" customHeight="1">
      <c r="A27" s="110" t="s">
        <v>1091</v>
      </c>
      <c r="B27" s="220">
        <v>36.35</v>
      </c>
      <c r="C27" s="356">
        <v>51.09</v>
      </c>
      <c r="D27" s="220">
        <v>68.25</v>
      </c>
      <c r="E27" s="220">
        <v>79.349999999999994</v>
      </c>
      <c r="F27" s="220">
        <v>88.07</v>
      </c>
      <c r="G27" s="220">
        <v>25.85</v>
      </c>
      <c r="H27" s="220">
        <v>38.89</v>
      </c>
      <c r="I27" s="220">
        <v>58.84</v>
      </c>
      <c r="J27" s="220">
        <v>76.209999999999994</v>
      </c>
      <c r="K27" s="220">
        <v>88.4</v>
      </c>
      <c r="L27" s="229">
        <v>100</v>
      </c>
      <c r="M27" s="230">
        <v>100</v>
      </c>
      <c r="N27" s="229">
        <v>100</v>
      </c>
      <c r="O27" s="229">
        <v>100</v>
      </c>
      <c r="P27" s="229">
        <v>0</v>
      </c>
    </row>
    <row r="28" spans="1:16" s="35" customFormat="1" ht="15" customHeight="1">
      <c r="A28" s="1053" t="s">
        <v>349</v>
      </c>
      <c r="B28" s="1053"/>
      <c r="C28" s="1053"/>
      <c r="D28" s="1053"/>
      <c r="E28" s="1053"/>
      <c r="F28" s="1053"/>
      <c r="G28" s="1053"/>
      <c r="H28" s="1053"/>
      <c r="I28" s="1053"/>
      <c r="J28" s="1053"/>
      <c r="K28" s="1053"/>
    </row>
    <row r="29" spans="1:16" s="35" customFormat="1" ht="13.5" customHeight="1">
      <c r="A29" s="1020" t="s">
        <v>1092</v>
      </c>
      <c r="B29" s="1020"/>
      <c r="C29" s="1020"/>
      <c r="D29" s="1020"/>
      <c r="E29" s="1020"/>
      <c r="F29" s="1020"/>
      <c r="G29" s="1020"/>
      <c r="H29" s="1020"/>
      <c r="I29" s="1020"/>
      <c r="J29" s="1020"/>
      <c r="K29" s="1020"/>
    </row>
    <row r="30" spans="1:16" s="35" customFormat="1" ht="13.5" customHeight="1">
      <c r="A30" s="1020" t="s">
        <v>133</v>
      </c>
      <c r="B30" s="1020"/>
      <c r="C30" s="1020"/>
      <c r="D30" s="1020"/>
      <c r="E30" s="1020"/>
      <c r="F30" s="1020"/>
      <c r="G30" s="1020"/>
      <c r="H30" s="1020"/>
      <c r="I30" s="1020"/>
      <c r="J30" s="1020"/>
      <c r="K30" s="1020"/>
    </row>
    <row r="31" spans="1:16" s="35" customFormat="1" ht="28.35" customHeight="1"/>
  </sheetData>
  <mergeCells count="9">
    <mergeCell ref="A30:K30"/>
    <mergeCell ref="A1:K1"/>
    <mergeCell ref="B2:F2"/>
    <mergeCell ref="G2:K2"/>
    <mergeCell ref="L2:P2"/>
    <mergeCell ref="A4:P4"/>
    <mergeCell ref="A16:P16"/>
    <mergeCell ref="A28:K28"/>
    <mergeCell ref="A29:K29"/>
  </mergeCells>
  <printOptions horizontalCentered="1"/>
  <pageMargins left="0.78431372549019618" right="0.78431372549019618" top="0.98039215686274517" bottom="0.98039215686274517" header="0.50980392156862753" footer="0.50980392156862753"/>
  <pageSetup paperSize="9" scale="56"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activeCell="J8" sqref="J8"/>
    </sheetView>
  </sheetViews>
  <sheetFormatPr defaultColWidth="9.140625" defaultRowHeight="15"/>
  <cols>
    <col min="1" max="8" width="14.5703125" style="17" bestFit="1" customWidth="1"/>
    <col min="9" max="9" width="8.85546875" style="17" bestFit="1" customWidth="1"/>
    <col min="10" max="10" width="21" style="17" bestFit="1" customWidth="1"/>
    <col min="11" max="17" width="14.5703125" style="17" bestFit="1" customWidth="1"/>
    <col min="18" max="18" width="4.5703125" style="17" bestFit="1" customWidth="1"/>
    <col min="19" max="16384" width="9.140625" style="17"/>
  </cols>
  <sheetData>
    <row r="1" spans="1:17" ht="13.5" customHeight="1">
      <c r="A1" s="939" t="s">
        <v>18</v>
      </c>
      <c r="B1" s="939"/>
      <c r="C1" s="939"/>
      <c r="D1" s="939"/>
      <c r="E1" s="939"/>
      <c r="F1" s="939"/>
      <c r="G1" s="939"/>
      <c r="H1" s="939"/>
      <c r="I1" s="939"/>
    </row>
    <row r="2" spans="1:17" s="35" customFormat="1" ht="88.5" customHeight="1">
      <c r="A2" s="19" t="s">
        <v>350</v>
      </c>
      <c r="B2" s="19" t="s">
        <v>351</v>
      </c>
      <c r="C2" s="19" t="s">
        <v>352</v>
      </c>
      <c r="D2" s="19" t="s">
        <v>353</v>
      </c>
      <c r="E2" s="19" t="s">
        <v>354</v>
      </c>
      <c r="F2" s="19" t="s">
        <v>174</v>
      </c>
      <c r="G2" s="19" t="s">
        <v>604</v>
      </c>
      <c r="H2" s="19" t="s">
        <v>355</v>
      </c>
      <c r="I2" s="19" t="s">
        <v>356</v>
      </c>
      <c r="J2" s="19" t="s">
        <v>357</v>
      </c>
      <c r="K2" s="19" t="s">
        <v>366</v>
      </c>
      <c r="L2" s="19" t="s">
        <v>358</v>
      </c>
      <c r="M2" s="19" t="s">
        <v>359</v>
      </c>
      <c r="N2" s="19" t="s">
        <v>360</v>
      </c>
      <c r="O2" s="19" t="s">
        <v>367</v>
      </c>
      <c r="P2" s="19" t="s">
        <v>368</v>
      </c>
      <c r="Q2" s="19" t="s">
        <v>605</v>
      </c>
    </row>
    <row r="3" spans="1:17" s="42" customFormat="1" ht="18" customHeight="1">
      <c r="A3" s="24" t="s">
        <v>95</v>
      </c>
      <c r="B3" s="25">
        <v>5484.4999999999991</v>
      </c>
      <c r="C3" s="41">
        <v>1042126.6</v>
      </c>
      <c r="D3" s="41">
        <v>289623.01367999997</v>
      </c>
      <c r="E3" s="80">
        <v>27.791538348603712</v>
      </c>
      <c r="F3" s="41">
        <v>1042329</v>
      </c>
      <c r="G3" s="41">
        <v>281917.70063616498</v>
      </c>
      <c r="H3" s="81">
        <v>27.046901759057356</v>
      </c>
      <c r="I3" s="41">
        <v>281917.70063616498</v>
      </c>
      <c r="J3" s="80">
        <v>100</v>
      </c>
      <c r="K3" s="41">
        <v>281917.70063616498</v>
      </c>
      <c r="L3" s="67">
        <v>100</v>
      </c>
      <c r="M3" s="26">
        <v>642.61540000000002</v>
      </c>
      <c r="N3" s="78">
        <v>0.22187995071069039</v>
      </c>
      <c r="O3" s="26">
        <v>60578</v>
      </c>
      <c r="P3" s="26">
        <v>282302</v>
      </c>
      <c r="Q3" s="51">
        <v>279.39</v>
      </c>
    </row>
    <row r="4" spans="1:17" s="42" customFormat="1" ht="18" customHeight="1">
      <c r="A4" s="24" t="s">
        <v>96</v>
      </c>
      <c r="B4" s="25">
        <v>5790.0999999999995</v>
      </c>
      <c r="C4" s="41">
        <v>1170950</v>
      </c>
      <c r="D4" s="41">
        <v>325968.88386</v>
      </c>
      <c r="E4" s="80">
        <v>27.837984872112401</v>
      </c>
      <c r="F4" s="41">
        <v>1027547</v>
      </c>
      <c r="G4" s="41">
        <v>344078.78997236001</v>
      </c>
      <c r="H4" s="81">
        <v>33.485455163837763</v>
      </c>
      <c r="I4" s="41">
        <v>325968.30922</v>
      </c>
      <c r="J4" s="80">
        <v>99.999823713235088</v>
      </c>
      <c r="K4" s="41">
        <v>344078.70826658601</v>
      </c>
      <c r="L4" s="67">
        <v>99.999976253760366</v>
      </c>
      <c r="M4" s="26">
        <v>492.70538000000005</v>
      </c>
      <c r="N4" s="78">
        <v>0.1511510467396672</v>
      </c>
      <c r="O4" s="26">
        <v>64419</v>
      </c>
      <c r="P4" s="26">
        <v>344414</v>
      </c>
      <c r="Q4" s="51">
        <v>317.49</v>
      </c>
    </row>
    <row r="5" spans="1:17" s="35" customFormat="1" ht="18" customHeight="1">
      <c r="A5" s="20" t="s">
        <v>97</v>
      </c>
      <c r="B5" s="21">
        <v>413</v>
      </c>
      <c r="C5" s="22">
        <v>64302</v>
      </c>
      <c r="D5" s="22">
        <v>19158.729660000001</v>
      </c>
      <c r="E5" s="82">
        <v>29.794920313999999</v>
      </c>
      <c r="F5" s="22">
        <v>80788</v>
      </c>
      <c r="G5" s="22">
        <v>24641.789972359999</v>
      </c>
      <c r="H5" s="83">
        <v>30.501794787000001</v>
      </c>
      <c r="I5" s="22">
        <v>19158.729660000001</v>
      </c>
      <c r="J5" s="82">
        <v>100</v>
      </c>
      <c r="K5" s="22">
        <v>24641.789972359999</v>
      </c>
      <c r="L5" s="63">
        <v>100</v>
      </c>
      <c r="M5" s="22">
        <v>30.2698</v>
      </c>
      <c r="N5" s="77">
        <v>2.6</v>
      </c>
      <c r="O5" s="22">
        <v>4597</v>
      </c>
      <c r="P5" s="22">
        <v>24667</v>
      </c>
      <c r="Q5" s="22">
        <v>281.55</v>
      </c>
    </row>
    <row r="6" spans="1:17" s="35" customFormat="1" ht="18" customHeight="1">
      <c r="A6" s="20" t="s">
        <v>98</v>
      </c>
      <c r="B6" s="21">
        <v>579.4</v>
      </c>
      <c r="C6" s="38">
        <v>106984</v>
      </c>
      <c r="D6" s="22">
        <v>33796.74293</v>
      </c>
      <c r="E6" s="82">
        <v>31.590464864000001</v>
      </c>
      <c r="F6" s="38">
        <v>111081</v>
      </c>
      <c r="G6" s="22">
        <v>36367</v>
      </c>
      <c r="H6" s="83">
        <v>32.739172316000001</v>
      </c>
      <c r="I6" s="22">
        <v>33796.699999999997</v>
      </c>
      <c r="J6" s="82">
        <v>99.999872976000006</v>
      </c>
      <c r="K6" s="22">
        <v>36367</v>
      </c>
      <c r="L6" s="63">
        <v>100</v>
      </c>
      <c r="M6" s="22">
        <v>51.5</v>
      </c>
      <c r="N6" s="77">
        <v>0.15238174099999999</v>
      </c>
      <c r="O6" s="22">
        <v>6082</v>
      </c>
      <c r="P6" s="22">
        <v>36412</v>
      </c>
      <c r="Q6" s="22">
        <v>290.69</v>
      </c>
    </row>
    <row r="7" spans="1:17" s="35" customFormat="1" ht="18" customHeight="1">
      <c r="A7" s="20" t="s">
        <v>99</v>
      </c>
      <c r="B7" s="21">
        <v>781.4</v>
      </c>
      <c r="C7" s="38">
        <v>182034</v>
      </c>
      <c r="D7" s="22">
        <v>51859.6</v>
      </c>
      <c r="E7" s="82">
        <v>28.488963600000002</v>
      </c>
      <c r="F7" s="38">
        <v>141511</v>
      </c>
      <c r="G7" s="22">
        <v>44906</v>
      </c>
      <c r="H7" s="83">
        <v>31.733222152</v>
      </c>
      <c r="I7" s="22">
        <v>51859.6</v>
      </c>
      <c r="J7" s="82">
        <v>100</v>
      </c>
      <c r="K7" s="22">
        <v>44906</v>
      </c>
      <c r="L7" s="63">
        <v>100</v>
      </c>
      <c r="M7" s="22">
        <v>102.3</v>
      </c>
      <c r="N7" s="77">
        <v>0.19726337999999999</v>
      </c>
      <c r="O7" s="22">
        <v>8790</v>
      </c>
      <c r="P7" s="22">
        <v>44970</v>
      </c>
      <c r="Q7" s="22">
        <v>294.45999999999998</v>
      </c>
    </row>
    <row r="8" spans="1:17" s="35" customFormat="1" ht="18" customHeight="1">
      <c r="A8" s="20" t="s">
        <v>100</v>
      </c>
      <c r="B8" s="21">
        <v>709.3</v>
      </c>
      <c r="C8" s="38">
        <v>164115</v>
      </c>
      <c r="D8" s="22">
        <v>43819.6</v>
      </c>
      <c r="E8" s="82">
        <v>26.7</v>
      </c>
      <c r="F8" s="38">
        <v>123781</v>
      </c>
      <c r="G8" s="22">
        <v>41011</v>
      </c>
      <c r="H8" s="83">
        <v>33.130000000000003</v>
      </c>
      <c r="I8" s="22">
        <v>43819.6</v>
      </c>
      <c r="J8" s="82">
        <v>100</v>
      </c>
      <c r="K8" s="22">
        <v>41011</v>
      </c>
      <c r="L8" s="63">
        <v>100</v>
      </c>
      <c r="M8" s="22">
        <v>48.7</v>
      </c>
      <c r="N8" s="77">
        <v>0.11</v>
      </c>
      <c r="O8" s="22">
        <v>6635</v>
      </c>
      <c r="P8" s="22">
        <v>41038</v>
      </c>
      <c r="Q8" s="22">
        <v>299.17</v>
      </c>
    </row>
    <row r="9" spans="1:17" s="35" customFormat="1" ht="18" customHeight="1">
      <c r="A9" s="20" t="s">
        <v>101</v>
      </c>
      <c r="B9" s="21">
        <v>648.6</v>
      </c>
      <c r="C9" s="38">
        <v>124608</v>
      </c>
      <c r="D9" s="22">
        <v>33761.411269999997</v>
      </c>
      <c r="E9" s="82">
        <v>27.094096101000002</v>
      </c>
      <c r="F9" s="38">
        <v>109890</v>
      </c>
      <c r="G9" s="22">
        <v>39486</v>
      </c>
      <c r="H9" s="83">
        <v>35.932295932000002</v>
      </c>
      <c r="I9" s="22">
        <v>33761.4</v>
      </c>
      <c r="J9" s="82">
        <v>99.999966619000006</v>
      </c>
      <c r="K9" s="22">
        <v>39486</v>
      </c>
      <c r="L9" s="63">
        <v>100</v>
      </c>
      <c r="M9" s="22">
        <v>96.8</v>
      </c>
      <c r="N9" s="77">
        <v>0.28671796799999999</v>
      </c>
      <c r="O9" s="22">
        <v>7370</v>
      </c>
      <c r="P9" s="22">
        <v>39528</v>
      </c>
      <c r="Q9" s="22">
        <v>303.49</v>
      </c>
    </row>
    <row r="10" spans="1:17" s="35" customFormat="1" ht="18" customHeight="1">
      <c r="A10" s="182" t="s">
        <v>102</v>
      </c>
      <c r="B10" s="207">
        <v>597</v>
      </c>
      <c r="C10" s="107">
        <v>126638</v>
      </c>
      <c r="D10" s="106">
        <v>34309.199999999997</v>
      </c>
      <c r="E10" s="231">
        <v>27.092341951000002</v>
      </c>
      <c r="F10" s="107">
        <v>124895</v>
      </c>
      <c r="G10" s="106">
        <v>42867</v>
      </c>
      <c r="H10" s="232">
        <v>34.322430842000003</v>
      </c>
      <c r="I10" s="106">
        <v>34309.199999999997</v>
      </c>
      <c r="J10" s="231">
        <v>100</v>
      </c>
      <c r="K10" s="106">
        <v>42867</v>
      </c>
      <c r="L10" s="219">
        <v>100</v>
      </c>
      <c r="M10" s="106">
        <v>30</v>
      </c>
      <c r="N10" s="225">
        <v>8.7440104000000005E-2</v>
      </c>
      <c r="O10" s="106">
        <v>7645</v>
      </c>
      <c r="P10" s="106">
        <v>42911</v>
      </c>
      <c r="Q10" s="106">
        <v>307.32</v>
      </c>
    </row>
    <row r="11" spans="1:17" s="35" customFormat="1" ht="18" customHeight="1">
      <c r="A11" s="110" t="s">
        <v>916</v>
      </c>
      <c r="B11" s="211">
        <v>714</v>
      </c>
      <c r="C11" s="53">
        <v>119968</v>
      </c>
      <c r="D11" s="52">
        <v>35574.300000000003</v>
      </c>
      <c r="E11" s="233">
        <v>29.653157509</v>
      </c>
      <c r="F11" s="53">
        <v>138357</v>
      </c>
      <c r="G11" s="52">
        <v>42741</v>
      </c>
      <c r="H11" s="234">
        <v>30.891823327000001</v>
      </c>
      <c r="I11" s="52">
        <v>35574.279560000003</v>
      </c>
      <c r="J11" s="233">
        <v>99.999942543000003</v>
      </c>
      <c r="K11" s="52">
        <v>42740.918294226001</v>
      </c>
      <c r="L11" s="220">
        <v>99.999808834999996</v>
      </c>
      <c r="M11" s="52">
        <v>49.405380000000001</v>
      </c>
      <c r="N11" s="226">
        <v>0.13887949599999999</v>
      </c>
      <c r="O11" s="52">
        <v>8088</v>
      </c>
      <c r="P11" s="52">
        <v>42769</v>
      </c>
      <c r="Q11" s="52">
        <v>310.76</v>
      </c>
    </row>
    <row r="12" spans="1:17" s="35" customFormat="1" ht="18" customHeight="1">
      <c r="A12" s="306">
        <v>44504</v>
      </c>
      <c r="B12" s="211">
        <v>632.20000000000005</v>
      </c>
      <c r="C12" s="52">
        <v>97767</v>
      </c>
      <c r="D12" s="52">
        <v>26437.5</v>
      </c>
      <c r="E12" s="233">
        <v>27.041332965110925</v>
      </c>
      <c r="F12" s="52">
        <v>97093</v>
      </c>
      <c r="G12" s="52">
        <v>36756</v>
      </c>
      <c r="H12" s="234">
        <v>37.856488109338471</v>
      </c>
      <c r="I12" s="52">
        <v>26437</v>
      </c>
      <c r="J12" s="233">
        <v>99.999942542790748</v>
      </c>
      <c r="K12" s="52">
        <v>36756</v>
      </c>
      <c r="L12" s="220">
        <v>99.999808835137202</v>
      </c>
      <c r="M12" s="52">
        <v>62.1</v>
      </c>
      <c r="N12" s="226">
        <v>0.23489805953776904</v>
      </c>
      <c r="O12" s="52">
        <v>8410</v>
      </c>
      <c r="P12" s="52">
        <v>36793</v>
      </c>
      <c r="Q12" s="52">
        <v>314.06</v>
      </c>
    </row>
    <row r="13" spans="1:17" s="35" customFormat="1" ht="18" customHeight="1">
      <c r="A13" s="306">
        <v>44534</v>
      </c>
      <c r="B13" s="211">
        <v>715.19999999999993</v>
      </c>
      <c r="C13" s="52">
        <v>184534</v>
      </c>
      <c r="D13" s="52">
        <v>47251.8</v>
      </c>
      <c r="E13" s="233">
        <v>25.606012984057141</v>
      </c>
      <c r="F13" s="52">
        <v>100151</v>
      </c>
      <c r="G13" s="52">
        <v>35303</v>
      </c>
      <c r="H13" s="234">
        <v>35.249772843007058</v>
      </c>
      <c r="I13" s="52">
        <v>47251.8</v>
      </c>
      <c r="J13" s="233">
        <v>100</v>
      </c>
      <c r="K13" s="52">
        <v>35303</v>
      </c>
      <c r="L13" s="220">
        <v>100</v>
      </c>
      <c r="M13" s="52">
        <v>49.3</v>
      </c>
      <c r="N13" s="226">
        <v>0.10433464968530298</v>
      </c>
      <c r="O13" s="52">
        <v>6802</v>
      </c>
      <c r="P13" s="52">
        <v>35326</v>
      </c>
      <c r="Q13" s="52">
        <v>317.49</v>
      </c>
    </row>
    <row r="14" spans="1:17" s="35" customFormat="1" ht="15" customHeight="1">
      <c r="A14" s="1020" t="s">
        <v>1092</v>
      </c>
      <c r="B14" s="1020"/>
      <c r="C14" s="1020"/>
      <c r="D14" s="1020"/>
    </row>
    <row r="15" spans="1:17" s="35" customFormat="1" ht="13.5" customHeight="1">
      <c r="A15" s="1020" t="s">
        <v>209</v>
      </c>
      <c r="B15" s="1020"/>
      <c r="C15" s="1020"/>
      <c r="D15" s="1020"/>
    </row>
    <row r="16" spans="1:17" s="35" customFormat="1" ht="28.35" customHeight="1"/>
    <row r="17" spans="2:17">
      <c r="B17" s="84"/>
      <c r="C17" s="84"/>
      <c r="D17" s="84"/>
      <c r="E17" s="84"/>
      <c r="F17" s="84"/>
      <c r="G17" s="84"/>
      <c r="H17" s="84"/>
      <c r="I17" s="84"/>
      <c r="J17" s="84"/>
      <c r="K17" s="84"/>
      <c r="L17" s="84"/>
      <c r="M17" s="84"/>
      <c r="N17" s="84"/>
      <c r="O17" s="84"/>
      <c r="P17" s="84"/>
      <c r="Q17" s="84"/>
    </row>
  </sheetData>
  <mergeCells count="3">
    <mergeCell ref="A1:I1"/>
    <mergeCell ref="A14:D14"/>
    <mergeCell ref="A15:D15"/>
  </mergeCells>
  <printOptions horizontalCentered="1"/>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activeCell="F22" sqref="F22"/>
    </sheetView>
  </sheetViews>
  <sheetFormatPr defaultColWidth="9.140625" defaultRowHeight="15"/>
  <cols>
    <col min="1" max="8" width="14.5703125" style="17" bestFit="1" customWidth="1"/>
    <col min="9" max="9" width="11.140625" style="17" bestFit="1" customWidth="1"/>
    <col min="10" max="10" width="18.42578125" style="17" bestFit="1" customWidth="1"/>
    <col min="11" max="17" width="14.5703125" style="17" bestFit="1" customWidth="1"/>
    <col min="18" max="18" width="4.5703125" style="17" bestFit="1" customWidth="1"/>
    <col min="19" max="16384" width="9.140625" style="17"/>
  </cols>
  <sheetData>
    <row r="1" spans="1:17" ht="18" customHeight="1">
      <c r="A1" s="946" t="s">
        <v>361</v>
      </c>
      <c r="B1" s="946"/>
      <c r="C1" s="946"/>
      <c r="D1" s="946"/>
      <c r="E1" s="946"/>
      <c r="F1" s="946"/>
      <c r="G1" s="946"/>
      <c r="H1" s="946"/>
      <c r="I1" s="946"/>
    </row>
    <row r="2" spans="1:17" s="35" customFormat="1" ht="93" customHeight="1">
      <c r="A2" s="19" t="s">
        <v>350</v>
      </c>
      <c r="B2" s="19" t="s">
        <v>351</v>
      </c>
      <c r="C2" s="19" t="s">
        <v>352</v>
      </c>
      <c r="D2" s="19" t="s">
        <v>353</v>
      </c>
      <c r="E2" s="19" t="s">
        <v>354</v>
      </c>
      <c r="F2" s="19" t="s">
        <v>174</v>
      </c>
      <c r="G2" s="19" t="s">
        <v>606</v>
      </c>
      <c r="H2" s="19" t="s">
        <v>355</v>
      </c>
      <c r="I2" s="19" t="s">
        <v>356</v>
      </c>
      <c r="J2" s="19" t="s">
        <v>357</v>
      </c>
      <c r="K2" s="19" t="s">
        <v>366</v>
      </c>
      <c r="L2" s="19" t="s">
        <v>358</v>
      </c>
      <c r="M2" s="19" t="s">
        <v>359</v>
      </c>
      <c r="N2" s="19" t="s">
        <v>360</v>
      </c>
      <c r="O2" s="19" t="s">
        <v>367</v>
      </c>
      <c r="P2" s="19" t="s">
        <v>368</v>
      </c>
      <c r="Q2" s="19" t="s">
        <v>605</v>
      </c>
    </row>
    <row r="3" spans="1:17" s="42" customFormat="1" ht="18" customHeight="1">
      <c r="A3" s="24" t="s">
        <v>95</v>
      </c>
      <c r="B3" s="25">
        <v>55746.947050000002</v>
      </c>
      <c r="C3" s="41">
        <v>9040217.3039999995</v>
      </c>
      <c r="D3" s="41">
        <v>1542924.5079999999</v>
      </c>
      <c r="E3" s="67">
        <v>17.067338719999999</v>
      </c>
      <c r="F3" s="58">
        <v>16566141.699999999</v>
      </c>
      <c r="G3" s="41">
        <v>2950886.5449999999</v>
      </c>
      <c r="H3" s="67">
        <v>17.812756879999998</v>
      </c>
      <c r="I3" s="41">
        <v>1539794.0290000001</v>
      </c>
      <c r="J3" s="68">
        <f>I3/D3*100</f>
        <v>99.79710744214843</v>
      </c>
      <c r="K3" s="41">
        <v>2948628.5920000002</v>
      </c>
      <c r="L3" s="67">
        <f>K3/G3*100</f>
        <v>99.923482215748834</v>
      </c>
      <c r="M3" s="25">
        <v>3130.4890399999999</v>
      </c>
      <c r="N3" s="81">
        <f>M3/D3*100</f>
        <v>0.20289320856390208</v>
      </c>
      <c r="O3" s="41">
        <v>846716.12</v>
      </c>
      <c r="P3" s="41">
        <v>2950886.548</v>
      </c>
      <c r="Q3" s="26">
        <v>363.54</v>
      </c>
    </row>
    <row r="4" spans="1:17" s="42" customFormat="1" ht="18" customHeight="1">
      <c r="A4" s="332" t="s">
        <v>96</v>
      </c>
      <c r="B4" s="357">
        <v>50972.705000000002</v>
      </c>
      <c r="C4" s="357">
        <v>7328441.3650000002</v>
      </c>
      <c r="D4" s="357">
        <v>1299770.727</v>
      </c>
      <c r="E4" s="358">
        <v>17.73597771</v>
      </c>
      <c r="F4" s="357">
        <v>13832053.07</v>
      </c>
      <c r="G4" s="357">
        <v>2865098.7409999999</v>
      </c>
      <c r="H4" s="358">
        <v>20.713474179999999</v>
      </c>
      <c r="I4" s="357">
        <v>1301583.5419999999</v>
      </c>
      <c r="J4" s="358">
        <v>100</v>
      </c>
      <c r="K4" s="357">
        <v>2863913.4369999999</v>
      </c>
      <c r="L4" s="358">
        <v>100</v>
      </c>
      <c r="M4" s="357">
        <v>1660.2870600000001</v>
      </c>
      <c r="N4" s="358">
        <v>0.127559008</v>
      </c>
      <c r="O4" s="357">
        <v>671967.22400000005</v>
      </c>
      <c r="P4" s="357">
        <v>2865098.7429999998</v>
      </c>
      <c r="Q4" s="357">
        <v>439</v>
      </c>
    </row>
    <row r="5" spans="1:17" s="35" customFormat="1" ht="18" customHeight="1">
      <c r="A5" s="110" t="s">
        <v>97</v>
      </c>
      <c r="B5" s="211">
        <v>4515.9399999999996</v>
      </c>
      <c r="C5" s="53">
        <v>598664.62</v>
      </c>
      <c r="D5" s="53">
        <v>102891.87</v>
      </c>
      <c r="E5" s="220">
        <v>17.186896730000001</v>
      </c>
      <c r="F5" s="53">
        <v>1394733.686</v>
      </c>
      <c r="G5" s="53">
        <v>252091.8615</v>
      </c>
      <c r="H5" s="220">
        <v>18.074551719999999</v>
      </c>
      <c r="I5" s="53">
        <v>102727.16</v>
      </c>
      <c r="J5" s="229">
        <v>100</v>
      </c>
      <c r="K5" s="53">
        <v>251979.09</v>
      </c>
      <c r="L5" s="220">
        <v>100</v>
      </c>
      <c r="M5" s="211">
        <v>164.71</v>
      </c>
      <c r="N5" s="234">
        <v>0.16</v>
      </c>
      <c r="O5" s="52">
        <v>55951.89</v>
      </c>
      <c r="P5" s="53">
        <v>252091.86</v>
      </c>
      <c r="Q5" s="52">
        <v>372.29</v>
      </c>
    </row>
    <row r="6" spans="1:17" s="35" customFormat="1" ht="18" customHeight="1">
      <c r="A6" s="110" t="s">
        <v>98</v>
      </c>
      <c r="B6" s="211">
        <v>5635.66</v>
      </c>
      <c r="C6" s="53">
        <v>930978.72</v>
      </c>
      <c r="D6" s="53">
        <v>158663.88</v>
      </c>
      <c r="E6" s="220">
        <v>17.04269674</v>
      </c>
      <c r="F6" s="53">
        <v>1701819.2110071101</v>
      </c>
      <c r="G6" s="53">
        <v>311719.70529999997</v>
      </c>
      <c r="H6" s="220">
        <v>18.316851948</v>
      </c>
      <c r="I6" s="53">
        <v>158498.23999999999</v>
      </c>
      <c r="J6" s="229">
        <v>100</v>
      </c>
      <c r="K6" s="53">
        <v>311564.08</v>
      </c>
      <c r="L6" s="220">
        <v>100</v>
      </c>
      <c r="M6" s="211">
        <v>165.63</v>
      </c>
      <c r="N6" s="234">
        <v>0.1</v>
      </c>
      <c r="O6" s="52">
        <v>66008.89</v>
      </c>
      <c r="P6" s="53">
        <v>311719.71000000002</v>
      </c>
      <c r="Q6" s="52">
        <v>376.67</v>
      </c>
    </row>
    <row r="7" spans="1:17" s="35" customFormat="1" ht="18" customHeight="1">
      <c r="A7" s="110" t="s">
        <v>99</v>
      </c>
      <c r="B7" s="211">
        <v>6380.81</v>
      </c>
      <c r="C7" s="53">
        <v>1129774.0800000001</v>
      </c>
      <c r="D7" s="53">
        <v>183106.19</v>
      </c>
      <c r="E7" s="220">
        <v>16.207327930000002</v>
      </c>
      <c r="F7" s="53">
        <v>1721899.78</v>
      </c>
      <c r="G7" s="53">
        <v>328444.58630000002</v>
      </c>
      <c r="H7" s="220">
        <v>19.074547200000001</v>
      </c>
      <c r="I7" s="53">
        <v>182747.36</v>
      </c>
      <c r="J7" s="229">
        <v>100</v>
      </c>
      <c r="K7" s="53">
        <v>328252.51</v>
      </c>
      <c r="L7" s="220">
        <v>100</v>
      </c>
      <c r="M7" s="211">
        <v>358.83</v>
      </c>
      <c r="N7" s="234">
        <v>0.2</v>
      </c>
      <c r="O7" s="52">
        <v>81313.59</v>
      </c>
      <c r="P7" s="53">
        <v>328444.59000000003</v>
      </c>
      <c r="Q7" s="52">
        <v>389.91</v>
      </c>
    </row>
    <row r="8" spans="1:17" s="35" customFormat="1" ht="18" customHeight="1">
      <c r="A8" s="110" t="s">
        <v>100</v>
      </c>
      <c r="B8" s="211">
        <v>5620.51</v>
      </c>
      <c r="C8" s="53">
        <v>824775.95</v>
      </c>
      <c r="D8" s="53">
        <v>146065.54999999999</v>
      </c>
      <c r="E8" s="220">
        <v>17.709724680000001</v>
      </c>
      <c r="F8" s="53">
        <v>1404540.6029999999</v>
      </c>
      <c r="G8" s="53">
        <v>293270.10460000002</v>
      </c>
      <c r="H8" s="220">
        <v>20.880144300000001</v>
      </c>
      <c r="I8" s="53">
        <v>145838.57</v>
      </c>
      <c r="J8" s="229">
        <v>100</v>
      </c>
      <c r="K8" s="53">
        <v>293158.53999999998</v>
      </c>
      <c r="L8" s="220">
        <v>100</v>
      </c>
      <c r="M8" s="211">
        <v>226.98</v>
      </c>
      <c r="N8" s="234">
        <v>0.16</v>
      </c>
      <c r="O8" s="52">
        <v>60190.67</v>
      </c>
      <c r="P8" s="53">
        <v>293270.09999999998</v>
      </c>
      <c r="Q8" s="52">
        <v>397.35</v>
      </c>
    </row>
    <row r="9" spans="1:17" s="35" customFormat="1" ht="18" customHeight="1">
      <c r="A9" s="110" t="s">
        <v>101</v>
      </c>
      <c r="B9" s="211">
        <v>5505.91</v>
      </c>
      <c r="C9" s="53">
        <v>743801.69</v>
      </c>
      <c r="D9" s="53">
        <v>128030.26</v>
      </c>
      <c r="E9" s="220">
        <v>17.212956800000001</v>
      </c>
      <c r="F9" s="53">
        <v>1435867.9950000001</v>
      </c>
      <c r="G9" s="53">
        <v>301997.26929999999</v>
      </c>
      <c r="H9" s="220">
        <v>21.032383920000001</v>
      </c>
      <c r="I9" s="53">
        <v>127798.59</v>
      </c>
      <c r="J9" s="229">
        <v>100</v>
      </c>
      <c r="K9" s="53">
        <v>301841.45</v>
      </c>
      <c r="L9" s="220">
        <v>100</v>
      </c>
      <c r="M9" s="211">
        <v>231.67</v>
      </c>
      <c r="N9" s="234">
        <v>0.180950099</v>
      </c>
      <c r="O9" s="52">
        <v>64283.01</v>
      </c>
      <c r="P9" s="53">
        <v>301997.26929999999</v>
      </c>
      <c r="Q9" s="52">
        <v>406.45</v>
      </c>
    </row>
    <row r="10" spans="1:17" s="35" customFormat="1" ht="18" customHeight="1">
      <c r="A10" s="110" t="s">
        <v>102</v>
      </c>
      <c r="B10" s="211">
        <v>5508.8428599999997</v>
      </c>
      <c r="C10" s="53">
        <v>820024.30460000003</v>
      </c>
      <c r="D10" s="53">
        <v>142968.17980000001</v>
      </c>
      <c r="E10" s="220">
        <v>17.43</v>
      </c>
      <c r="F10" s="53">
        <v>1552786.263</v>
      </c>
      <c r="G10" s="53">
        <v>350963.47</v>
      </c>
      <c r="H10" s="220">
        <v>21.95</v>
      </c>
      <c r="I10" s="53">
        <v>142888.3449</v>
      </c>
      <c r="J10" s="229">
        <v>100</v>
      </c>
      <c r="K10" s="53">
        <v>350859.4914</v>
      </c>
      <c r="L10" s="220">
        <v>100</v>
      </c>
      <c r="M10" s="211">
        <v>79.834770000000006</v>
      </c>
      <c r="N10" s="234">
        <v>0.06</v>
      </c>
      <c r="O10" s="52">
        <v>84560.35</v>
      </c>
      <c r="P10" s="53">
        <v>350963.47230000002</v>
      </c>
      <c r="Q10" s="52">
        <v>414.54</v>
      </c>
    </row>
    <row r="11" spans="1:17" s="35" customFormat="1" ht="18" customHeight="1">
      <c r="A11" s="110" t="s">
        <v>916</v>
      </c>
      <c r="B11" s="211">
        <v>6382.9502000000002</v>
      </c>
      <c r="C11" s="53">
        <v>858026.74540000001</v>
      </c>
      <c r="D11" s="53">
        <v>152814.424</v>
      </c>
      <c r="E11" s="220">
        <v>17.809983760000001</v>
      </c>
      <c r="F11" s="53">
        <v>1775417.8659999999</v>
      </c>
      <c r="G11" s="53">
        <v>368877.22340000002</v>
      </c>
      <c r="H11" s="220">
        <v>20.08720396</v>
      </c>
      <c r="I11" s="53">
        <v>152704.96359999999</v>
      </c>
      <c r="J11" s="229">
        <v>100</v>
      </c>
      <c r="K11" s="53">
        <v>368756.24060000002</v>
      </c>
      <c r="L11" s="220">
        <v>100</v>
      </c>
      <c r="M11" s="211">
        <v>109.46048</v>
      </c>
      <c r="N11" s="234">
        <v>7.1629678000000002E-2</v>
      </c>
      <c r="O11" s="52">
        <v>90406.83</v>
      </c>
      <c r="P11" s="53">
        <v>368877.22340000002</v>
      </c>
      <c r="Q11" s="52">
        <v>422.26</v>
      </c>
    </row>
    <row r="12" spans="1:17" s="35" customFormat="1" ht="18" customHeight="1">
      <c r="A12" s="110" t="s">
        <v>964</v>
      </c>
      <c r="B12" s="211">
        <v>5578.2861899999998</v>
      </c>
      <c r="C12" s="53">
        <v>630546.17989999999</v>
      </c>
      <c r="D12" s="53">
        <v>122693.1657</v>
      </c>
      <c r="E12" s="220">
        <v>19.458236299999999</v>
      </c>
      <c r="F12" s="53">
        <v>1418066.487</v>
      </c>
      <c r="G12" s="53">
        <v>334863.2303</v>
      </c>
      <c r="H12" s="220">
        <v>23.614071209999999</v>
      </c>
      <c r="I12" s="53">
        <v>122567.7552</v>
      </c>
      <c r="J12" s="229">
        <v>100</v>
      </c>
      <c r="K12" s="53">
        <v>334751.45919999998</v>
      </c>
      <c r="L12" s="220">
        <v>100</v>
      </c>
      <c r="M12" s="211">
        <v>125.4105</v>
      </c>
      <c r="N12" s="234">
        <v>0.10221474</v>
      </c>
      <c r="O12" s="52">
        <v>82859.223989999999</v>
      </c>
      <c r="P12" s="53">
        <v>334863.2303</v>
      </c>
      <c r="Q12" s="52">
        <v>430.55</v>
      </c>
    </row>
    <row r="13" spans="1:17" s="35" customFormat="1" ht="18" customHeight="1">
      <c r="A13" s="110" t="s">
        <v>1091</v>
      </c>
      <c r="B13" s="211">
        <v>5843.7957500000002</v>
      </c>
      <c r="C13" s="53">
        <v>791849.07490000001</v>
      </c>
      <c r="D13" s="53">
        <v>162537.20730000001</v>
      </c>
      <c r="E13" s="220">
        <v>20.52628618</v>
      </c>
      <c r="F13" s="53">
        <v>1426921.176</v>
      </c>
      <c r="G13" s="53">
        <v>322871.28779999999</v>
      </c>
      <c r="H13" s="220">
        <v>22.62712849</v>
      </c>
      <c r="I13" s="53">
        <v>165812.55799999999</v>
      </c>
      <c r="J13" s="229">
        <v>100</v>
      </c>
      <c r="K13" s="53">
        <v>322750.57569999999</v>
      </c>
      <c r="L13" s="220">
        <v>100</v>
      </c>
      <c r="M13" s="211">
        <v>197.76131000000001</v>
      </c>
      <c r="N13" s="234">
        <v>0.119267993</v>
      </c>
      <c r="O13" s="52">
        <v>86392.77</v>
      </c>
      <c r="P13" s="53">
        <v>322871.28779999999</v>
      </c>
      <c r="Q13" s="52">
        <v>439</v>
      </c>
    </row>
    <row r="14" spans="1:17" s="35" customFormat="1" ht="15" customHeight="1">
      <c r="A14" s="946" t="s">
        <v>362</v>
      </c>
      <c r="B14" s="946"/>
      <c r="C14" s="946"/>
      <c r="D14" s="946"/>
      <c r="E14" s="946"/>
      <c r="F14" s="946"/>
      <c r="G14" s="946"/>
    </row>
    <row r="15" spans="1:17" s="35" customFormat="1" ht="13.5" customHeight="1">
      <c r="A15" s="946" t="s">
        <v>1092</v>
      </c>
      <c r="B15" s="946"/>
      <c r="C15" s="946"/>
      <c r="D15" s="946"/>
      <c r="E15" s="946"/>
      <c r="F15" s="946"/>
      <c r="G15" s="946"/>
    </row>
    <row r="16" spans="1:17" s="35" customFormat="1" ht="13.5" customHeight="1">
      <c r="A16" s="946" t="s">
        <v>211</v>
      </c>
      <c r="B16" s="946"/>
      <c r="C16" s="946"/>
      <c r="D16" s="946"/>
      <c r="E16" s="946"/>
      <c r="F16" s="946"/>
      <c r="G16" s="946"/>
    </row>
    <row r="17" s="35" customFormat="1" ht="26.85" customHeight="1"/>
  </sheetData>
  <mergeCells count="4">
    <mergeCell ref="A1:I1"/>
    <mergeCell ref="A14:G14"/>
    <mergeCell ref="A15:G15"/>
    <mergeCell ref="A16:G16"/>
  </mergeCells>
  <printOptions horizontalCentered="1"/>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H20" sqref="H20"/>
    </sheetView>
  </sheetViews>
  <sheetFormatPr defaultColWidth="9.140625" defaultRowHeight="15"/>
  <cols>
    <col min="1" max="15" width="14.5703125" style="17" bestFit="1" customWidth="1"/>
    <col min="16" max="16" width="4.5703125" style="17" bestFit="1" customWidth="1"/>
    <col min="17" max="16384" width="9.140625" style="17"/>
  </cols>
  <sheetData>
    <row r="1" spans="1:15" ht="14.25" customHeight="1">
      <c r="A1" s="946" t="s">
        <v>363</v>
      </c>
      <c r="B1" s="946"/>
      <c r="C1" s="946"/>
    </row>
    <row r="2" spans="1:15" s="35" customFormat="1" ht="71.25" customHeight="1">
      <c r="A2" s="19" t="s">
        <v>364</v>
      </c>
      <c r="B2" s="19" t="s">
        <v>351</v>
      </c>
      <c r="C2" s="19" t="s">
        <v>161</v>
      </c>
      <c r="D2" s="19" t="s">
        <v>353</v>
      </c>
      <c r="E2" s="19" t="s">
        <v>354</v>
      </c>
      <c r="F2" s="19" t="s">
        <v>174</v>
      </c>
      <c r="G2" s="19" t="s">
        <v>365</v>
      </c>
      <c r="H2" s="19" t="s">
        <v>355</v>
      </c>
      <c r="I2" s="19" t="s">
        <v>356</v>
      </c>
      <c r="J2" s="19" t="s">
        <v>357</v>
      </c>
      <c r="K2" s="19" t="s">
        <v>366</v>
      </c>
      <c r="L2" s="19" t="s">
        <v>358</v>
      </c>
      <c r="M2" s="19" t="s">
        <v>367</v>
      </c>
      <c r="N2" s="19" t="s">
        <v>368</v>
      </c>
      <c r="O2" s="19" t="s">
        <v>369</v>
      </c>
    </row>
    <row r="3" spans="1:15" s="35" customFormat="1" ht="18" customHeight="1">
      <c r="A3" s="71" t="s">
        <v>95</v>
      </c>
      <c r="B3" s="85">
        <v>0</v>
      </c>
      <c r="C3" s="86">
        <v>0</v>
      </c>
      <c r="D3" s="86">
        <v>0</v>
      </c>
      <c r="E3" s="87">
        <v>0</v>
      </c>
      <c r="F3" s="86">
        <v>0</v>
      </c>
      <c r="G3" s="86">
        <v>0</v>
      </c>
      <c r="H3" s="87">
        <v>0</v>
      </c>
      <c r="I3" s="86">
        <v>0</v>
      </c>
      <c r="J3" s="87">
        <v>0</v>
      </c>
      <c r="K3" s="86">
        <v>0</v>
      </c>
      <c r="L3" s="85">
        <v>0</v>
      </c>
      <c r="M3" s="86">
        <v>0</v>
      </c>
      <c r="N3" s="86">
        <v>0</v>
      </c>
      <c r="O3" s="86">
        <v>0</v>
      </c>
    </row>
    <row r="4" spans="1:15" s="35" customFormat="1" ht="18" customHeight="1">
      <c r="A4" s="71" t="s">
        <v>96</v>
      </c>
      <c r="B4" s="85">
        <v>0</v>
      </c>
      <c r="C4" s="86">
        <v>0</v>
      </c>
      <c r="D4" s="86">
        <v>0</v>
      </c>
      <c r="E4" s="87">
        <v>0</v>
      </c>
      <c r="F4" s="86">
        <v>0</v>
      </c>
      <c r="G4" s="86">
        <v>0</v>
      </c>
      <c r="H4" s="87">
        <v>0</v>
      </c>
      <c r="I4" s="86">
        <v>0</v>
      </c>
      <c r="J4" s="87">
        <v>0</v>
      </c>
      <c r="K4" s="86">
        <v>0</v>
      </c>
      <c r="L4" s="85">
        <v>0</v>
      </c>
      <c r="M4" s="86">
        <v>0</v>
      </c>
      <c r="N4" s="86">
        <v>0</v>
      </c>
      <c r="O4" s="86">
        <v>0</v>
      </c>
    </row>
    <row r="5" spans="1:15" s="35" customFormat="1" ht="18" customHeight="1">
      <c r="A5" s="110" t="s">
        <v>97</v>
      </c>
      <c r="B5" s="85">
        <v>0</v>
      </c>
      <c r="C5" s="86">
        <v>0</v>
      </c>
      <c r="D5" s="86">
        <v>0</v>
      </c>
      <c r="E5" s="87">
        <v>0</v>
      </c>
      <c r="F5" s="86">
        <v>0</v>
      </c>
      <c r="G5" s="86">
        <v>0</v>
      </c>
      <c r="H5" s="87">
        <v>0</v>
      </c>
      <c r="I5" s="86">
        <v>0</v>
      </c>
      <c r="J5" s="87">
        <v>0</v>
      </c>
      <c r="K5" s="86">
        <v>0</v>
      </c>
      <c r="L5" s="85">
        <v>0</v>
      </c>
      <c r="M5" s="86">
        <v>0</v>
      </c>
      <c r="N5" s="86">
        <v>0</v>
      </c>
      <c r="O5" s="86">
        <v>0</v>
      </c>
    </row>
    <row r="6" spans="1:15" s="35" customFormat="1" ht="18" customHeight="1">
      <c r="A6" s="110" t="s">
        <v>98</v>
      </c>
      <c r="B6" s="85">
        <v>0</v>
      </c>
      <c r="C6" s="86">
        <v>0</v>
      </c>
      <c r="D6" s="86">
        <v>0</v>
      </c>
      <c r="E6" s="87">
        <v>0</v>
      </c>
      <c r="F6" s="86">
        <v>0</v>
      </c>
      <c r="G6" s="86">
        <v>0</v>
      </c>
      <c r="H6" s="87">
        <v>0</v>
      </c>
      <c r="I6" s="86">
        <v>0</v>
      </c>
      <c r="J6" s="87">
        <v>0</v>
      </c>
      <c r="K6" s="86">
        <v>0</v>
      </c>
      <c r="L6" s="85">
        <v>0</v>
      </c>
      <c r="M6" s="86">
        <v>0</v>
      </c>
      <c r="N6" s="86">
        <v>0</v>
      </c>
      <c r="O6" s="86">
        <v>0</v>
      </c>
    </row>
    <row r="7" spans="1:15" s="35" customFormat="1" ht="18" customHeight="1">
      <c r="A7" s="110" t="s">
        <v>99</v>
      </c>
      <c r="B7" s="85">
        <v>0</v>
      </c>
      <c r="C7" s="86">
        <v>0</v>
      </c>
      <c r="D7" s="86">
        <v>0</v>
      </c>
      <c r="E7" s="87">
        <v>0</v>
      </c>
      <c r="F7" s="86">
        <v>0</v>
      </c>
      <c r="G7" s="86">
        <v>0</v>
      </c>
      <c r="H7" s="87">
        <v>0</v>
      </c>
      <c r="I7" s="86">
        <v>0</v>
      </c>
      <c r="J7" s="87">
        <v>0</v>
      </c>
      <c r="K7" s="86">
        <v>0</v>
      </c>
      <c r="L7" s="85">
        <v>0</v>
      </c>
      <c r="M7" s="86">
        <v>0</v>
      </c>
      <c r="N7" s="86">
        <v>0</v>
      </c>
      <c r="O7" s="86">
        <v>0</v>
      </c>
    </row>
    <row r="8" spans="1:15" s="35" customFormat="1" ht="18" customHeight="1">
      <c r="A8" s="110" t="s">
        <v>100</v>
      </c>
      <c r="B8" s="85">
        <v>0</v>
      </c>
      <c r="C8" s="86">
        <v>0</v>
      </c>
      <c r="D8" s="86">
        <v>0</v>
      </c>
      <c r="E8" s="87">
        <v>0</v>
      </c>
      <c r="F8" s="86">
        <v>0</v>
      </c>
      <c r="G8" s="86">
        <v>0</v>
      </c>
      <c r="H8" s="87">
        <v>0</v>
      </c>
      <c r="I8" s="86">
        <v>0</v>
      </c>
      <c r="J8" s="87">
        <v>0</v>
      </c>
      <c r="K8" s="86">
        <v>0</v>
      </c>
      <c r="L8" s="85">
        <v>0</v>
      </c>
      <c r="M8" s="86">
        <v>0</v>
      </c>
      <c r="N8" s="86">
        <v>0</v>
      </c>
      <c r="O8" s="86">
        <v>0</v>
      </c>
    </row>
    <row r="9" spans="1:15" s="35" customFormat="1" ht="18" customHeight="1">
      <c r="A9" s="110" t="s">
        <v>101</v>
      </c>
      <c r="B9" s="85">
        <v>0</v>
      </c>
      <c r="C9" s="86">
        <v>0</v>
      </c>
      <c r="D9" s="86">
        <v>0</v>
      </c>
      <c r="E9" s="87">
        <v>0</v>
      </c>
      <c r="F9" s="86">
        <v>0</v>
      </c>
      <c r="G9" s="86">
        <v>0</v>
      </c>
      <c r="H9" s="87">
        <v>0</v>
      </c>
      <c r="I9" s="86">
        <v>0</v>
      </c>
      <c r="J9" s="87">
        <v>0</v>
      </c>
      <c r="K9" s="86">
        <v>0</v>
      </c>
      <c r="L9" s="85">
        <v>0</v>
      </c>
      <c r="M9" s="86">
        <v>0</v>
      </c>
      <c r="N9" s="86">
        <v>0</v>
      </c>
      <c r="O9" s="86">
        <v>0</v>
      </c>
    </row>
    <row r="10" spans="1:15" s="35" customFormat="1" ht="18" customHeight="1">
      <c r="A10" s="110" t="s">
        <v>102</v>
      </c>
      <c r="B10" s="85">
        <v>0</v>
      </c>
      <c r="C10" s="86">
        <v>0</v>
      </c>
      <c r="D10" s="86">
        <v>0</v>
      </c>
      <c r="E10" s="87">
        <v>0</v>
      </c>
      <c r="F10" s="86">
        <v>0</v>
      </c>
      <c r="G10" s="86">
        <v>0</v>
      </c>
      <c r="H10" s="87">
        <v>0</v>
      </c>
      <c r="I10" s="86">
        <v>0</v>
      </c>
      <c r="J10" s="87">
        <v>0</v>
      </c>
      <c r="K10" s="86">
        <v>0</v>
      </c>
      <c r="L10" s="85">
        <v>0</v>
      </c>
      <c r="M10" s="86">
        <v>0</v>
      </c>
      <c r="N10" s="86">
        <v>0</v>
      </c>
      <c r="O10" s="86">
        <v>0</v>
      </c>
    </row>
    <row r="11" spans="1:15" s="35" customFormat="1" ht="18" customHeight="1">
      <c r="A11" s="110" t="s">
        <v>916</v>
      </c>
      <c r="B11" s="235">
        <v>0</v>
      </c>
      <c r="C11" s="236">
        <v>0</v>
      </c>
      <c r="D11" s="236">
        <v>0</v>
      </c>
      <c r="E11" s="237">
        <v>0</v>
      </c>
      <c r="F11" s="236">
        <v>0</v>
      </c>
      <c r="G11" s="236">
        <v>0</v>
      </c>
      <c r="H11" s="237">
        <v>0</v>
      </c>
      <c r="I11" s="236">
        <v>0</v>
      </c>
      <c r="J11" s="237">
        <v>0</v>
      </c>
      <c r="K11" s="236">
        <v>0</v>
      </c>
      <c r="L11" s="235">
        <v>0</v>
      </c>
      <c r="M11" s="236">
        <v>0</v>
      </c>
      <c r="N11" s="236">
        <v>0</v>
      </c>
      <c r="O11" s="236">
        <v>0</v>
      </c>
    </row>
    <row r="12" spans="1:15" s="35" customFormat="1" ht="18" customHeight="1">
      <c r="A12" s="202" t="s">
        <v>964</v>
      </c>
      <c r="B12" s="596">
        <v>0</v>
      </c>
      <c r="C12" s="597">
        <v>0</v>
      </c>
      <c r="D12" s="597">
        <v>0</v>
      </c>
      <c r="E12" s="598">
        <v>0</v>
      </c>
      <c r="F12" s="236">
        <v>0</v>
      </c>
      <c r="G12" s="236">
        <v>0</v>
      </c>
      <c r="H12" s="237">
        <v>0</v>
      </c>
      <c r="I12" s="236">
        <v>0</v>
      </c>
      <c r="J12" s="237">
        <v>0</v>
      </c>
      <c r="K12" s="236">
        <v>0</v>
      </c>
      <c r="L12" s="235">
        <v>0</v>
      </c>
      <c r="M12" s="236">
        <v>0</v>
      </c>
      <c r="N12" s="236">
        <v>0</v>
      </c>
      <c r="O12" s="236">
        <v>0</v>
      </c>
    </row>
    <row r="13" spans="1:15" s="35" customFormat="1" ht="18" customHeight="1">
      <c r="A13" s="110" t="s">
        <v>1091</v>
      </c>
      <c r="B13" s="599">
        <v>0</v>
      </c>
      <c r="C13" s="600">
        <v>0</v>
      </c>
      <c r="D13" s="600">
        <v>0</v>
      </c>
      <c r="E13" s="601">
        <v>0</v>
      </c>
      <c r="F13" s="595">
        <v>0</v>
      </c>
      <c r="G13" s="236">
        <v>0</v>
      </c>
      <c r="H13" s="237">
        <v>0</v>
      </c>
      <c r="I13" s="236">
        <v>0</v>
      </c>
      <c r="J13" s="237">
        <v>0</v>
      </c>
      <c r="K13" s="236">
        <v>0</v>
      </c>
      <c r="L13" s="235">
        <v>0</v>
      </c>
      <c r="M13" s="236">
        <v>0</v>
      </c>
      <c r="N13" s="236">
        <v>0</v>
      </c>
      <c r="O13" s="236">
        <v>0</v>
      </c>
    </row>
    <row r="14" spans="1:15" s="35" customFormat="1" ht="17.25" customHeight="1">
      <c r="A14" s="1054" t="s">
        <v>1092</v>
      </c>
      <c r="B14" s="1054"/>
      <c r="C14" s="1054"/>
      <c r="D14" s="1054"/>
      <c r="E14" s="1054"/>
      <c r="F14" s="1054"/>
      <c r="G14" s="1054"/>
      <c r="H14" s="1054"/>
      <c r="I14" s="1054"/>
      <c r="J14" s="1054"/>
      <c r="K14" s="1054"/>
      <c r="L14" s="1054"/>
      <c r="M14" s="1054"/>
      <c r="N14" s="1054"/>
      <c r="O14" s="1054"/>
    </row>
    <row r="15" spans="1:15" s="35" customFormat="1" ht="28.35" customHeight="1">
      <c r="A15" s="1054" t="s">
        <v>212</v>
      </c>
      <c r="B15" s="1054"/>
      <c r="C15" s="1054"/>
      <c r="D15" s="1054"/>
      <c r="E15" s="1054"/>
      <c r="F15" s="1054"/>
      <c r="G15" s="1054"/>
      <c r="H15" s="1054"/>
      <c r="I15" s="1054"/>
      <c r="J15" s="1054"/>
      <c r="K15" s="1054"/>
      <c r="L15" s="1054"/>
      <c r="M15" s="1054"/>
      <c r="N15" s="1054"/>
      <c r="O15" s="1054"/>
    </row>
    <row r="16" spans="1:15">
      <c r="A16" s="35"/>
      <c r="B16" s="35"/>
      <c r="C16" s="35"/>
      <c r="D16" s="35"/>
      <c r="E16" s="35"/>
      <c r="F16" s="35"/>
      <c r="G16" s="35"/>
      <c r="H16" s="35"/>
      <c r="I16" s="35"/>
      <c r="J16" s="35"/>
      <c r="K16" s="35"/>
      <c r="L16" s="35"/>
      <c r="M16" s="35"/>
      <c r="N16" s="35"/>
      <c r="O16" s="35"/>
    </row>
  </sheetData>
  <mergeCells count="3">
    <mergeCell ref="A1:C1"/>
    <mergeCell ref="A14:O14"/>
    <mergeCell ref="A15:O15"/>
  </mergeCells>
  <printOptions horizontalCentered="1"/>
  <pageMargins left="0.78431372549019618" right="0.78431372549019618" top="0.98039215686274517" bottom="0.98039215686274517" header="0.50980392156862753" footer="0.50980392156862753"/>
  <pageSetup paperSize="9" scale="3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Normal="100" workbookViewId="0">
      <selection activeCell="K24" sqref="K24"/>
    </sheetView>
  </sheetViews>
  <sheetFormatPr defaultColWidth="9.140625" defaultRowHeight="15"/>
  <cols>
    <col min="1" max="1" width="14.5703125" style="17" bestFit="1" customWidth="1"/>
    <col min="2" max="2" width="9.42578125" style="17" bestFit="1" customWidth="1"/>
    <col min="3" max="3" width="10.42578125" style="17" bestFit="1" customWidth="1"/>
    <col min="4" max="4" width="9.5703125" style="17" bestFit="1" customWidth="1"/>
    <col min="5" max="5" width="10.42578125" style="17" bestFit="1" customWidth="1"/>
    <col min="6" max="6" width="9.5703125" style="17" bestFit="1" customWidth="1"/>
    <col min="7" max="7" width="12.5703125" style="17" bestFit="1" customWidth="1"/>
    <col min="8" max="8" width="11.5703125" style="17" bestFit="1" customWidth="1"/>
    <col min="9" max="9" width="12.5703125" style="17" bestFit="1" customWidth="1"/>
    <col min="10" max="10" width="11.42578125" style="17" customWidth="1"/>
    <col min="11" max="11" width="10.42578125" style="17" bestFit="1" customWidth="1"/>
    <col min="12" max="12" width="10" style="17" bestFit="1" customWidth="1"/>
    <col min="13" max="13" width="9.42578125" style="17" bestFit="1" customWidth="1"/>
    <col min="14" max="14" width="10.42578125" style="17" bestFit="1" customWidth="1"/>
    <col min="15" max="15" width="11.85546875" style="17" bestFit="1" customWidth="1"/>
    <col min="16" max="16" width="12.85546875" style="17" customWidth="1"/>
    <col min="17" max="17" width="10.85546875" style="17" customWidth="1"/>
    <col min="18" max="18" width="14.5703125" style="17" customWidth="1"/>
    <col min="19" max="16384" width="9.140625" style="17"/>
  </cols>
  <sheetData>
    <row r="1" spans="1:18" ht="18" customHeight="1">
      <c r="A1" s="946" t="s">
        <v>21</v>
      </c>
      <c r="B1" s="946"/>
      <c r="C1" s="946"/>
      <c r="D1" s="946"/>
      <c r="E1" s="946"/>
      <c r="F1" s="946"/>
      <c r="G1" s="946"/>
      <c r="H1" s="946"/>
      <c r="I1" s="946"/>
      <c r="J1" s="946"/>
      <c r="K1" s="946"/>
      <c r="L1" s="946"/>
      <c r="M1" s="946"/>
      <c r="N1" s="946"/>
      <c r="O1" s="946"/>
      <c r="P1" s="946"/>
      <c r="Q1" s="946"/>
      <c r="R1" s="946"/>
    </row>
    <row r="2" spans="1:18" s="35" customFormat="1" ht="25.5" customHeight="1">
      <c r="A2" s="958" t="s">
        <v>370</v>
      </c>
      <c r="B2" s="958" t="s">
        <v>159</v>
      </c>
      <c r="C2" s="998" t="s">
        <v>371</v>
      </c>
      <c r="D2" s="999"/>
      <c r="E2" s="998" t="s">
        <v>372</v>
      </c>
      <c r="F2" s="999"/>
      <c r="G2" s="996" t="s">
        <v>373</v>
      </c>
      <c r="H2" s="1002"/>
      <c r="I2" s="1002"/>
      <c r="J2" s="1002"/>
      <c r="K2" s="996" t="s">
        <v>374</v>
      </c>
      <c r="L2" s="1002"/>
      <c r="M2" s="1002"/>
      <c r="N2" s="997"/>
      <c r="O2" s="998" t="s">
        <v>90</v>
      </c>
      <c r="P2" s="1056"/>
      <c r="Q2" s="1058" t="s">
        <v>608</v>
      </c>
      <c r="R2" s="1058"/>
    </row>
    <row r="3" spans="1:18" s="35" customFormat="1" ht="13.5" customHeight="1">
      <c r="A3" s="1055"/>
      <c r="B3" s="1055"/>
      <c r="C3" s="1000"/>
      <c r="D3" s="1001"/>
      <c r="E3" s="1000"/>
      <c r="F3" s="1001"/>
      <c r="G3" s="996" t="s">
        <v>376</v>
      </c>
      <c r="H3" s="997"/>
      <c r="I3" s="996" t="s">
        <v>377</v>
      </c>
      <c r="J3" s="1002"/>
      <c r="K3" s="996" t="s">
        <v>376</v>
      </c>
      <c r="L3" s="997"/>
      <c r="M3" s="996" t="s">
        <v>377</v>
      </c>
      <c r="N3" s="997"/>
      <c r="O3" s="1000"/>
      <c r="P3" s="1057"/>
      <c r="Q3" s="1058"/>
      <c r="R3" s="1058"/>
    </row>
    <row r="4" spans="1:18" s="35" customFormat="1" ht="39" customHeight="1">
      <c r="A4" s="959"/>
      <c r="B4" s="959"/>
      <c r="C4" s="69" t="s">
        <v>378</v>
      </c>
      <c r="D4" s="69" t="s">
        <v>607</v>
      </c>
      <c r="E4" s="69" t="s">
        <v>378</v>
      </c>
      <c r="F4" s="69" t="s">
        <v>607</v>
      </c>
      <c r="G4" s="69" t="s">
        <v>378</v>
      </c>
      <c r="H4" s="69" t="s">
        <v>607</v>
      </c>
      <c r="I4" s="69" t="s">
        <v>378</v>
      </c>
      <c r="J4" s="69" t="s">
        <v>607</v>
      </c>
      <c r="K4" s="69" t="s">
        <v>378</v>
      </c>
      <c r="L4" s="69" t="s">
        <v>607</v>
      </c>
      <c r="M4" s="69" t="s">
        <v>378</v>
      </c>
      <c r="N4" s="69" t="s">
        <v>607</v>
      </c>
      <c r="O4" s="69" t="s">
        <v>378</v>
      </c>
      <c r="P4" s="88" t="s">
        <v>607</v>
      </c>
      <c r="Q4" s="90" t="s">
        <v>378</v>
      </c>
      <c r="R4" s="90" t="s">
        <v>607</v>
      </c>
    </row>
    <row r="5" spans="1:18" s="42" customFormat="1" ht="15" customHeight="1">
      <c r="A5" s="24" t="s">
        <v>95</v>
      </c>
      <c r="B5" s="27">
        <v>249</v>
      </c>
      <c r="C5" s="26">
        <v>53629</v>
      </c>
      <c r="D5" s="26">
        <v>5010.2473488750002</v>
      </c>
      <c r="E5" s="26">
        <v>0</v>
      </c>
      <c r="F5" s="26">
        <v>0</v>
      </c>
      <c r="G5" s="58">
        <v>202422872</v>
      </c>
      <c r="H5" s="58">
        <v>22812071.500558998</v>
      </c>
      <c r="I5" s="58">
        <v>135684457</v>
      </c>
      <c r="J5" s="89">
        <v>12243087.269616</v>
      </c>
      <c r="K5" s="26">
        <v>0</v>
      </c>
      <c r="L5" s="26">
        <v>7.7149999999999996E-2</v>
      </c>
      <c r="M5" s="26">
        <v>0</v>
      </c>
      <c r="N5" s="26">
        <v>0</v>
      </c>
      <c r="O5" s="58">
        <v>338160958</v>
      </c>
      <c r="P5" s="89">
        <v>35060169.007523999</v>
      </c>
      <c r="Q5" s="51">
        <v>1895</v>
      </c>
      <c r="R5" s="51">
        <v>218.48</v>
      </c>
    </row>
    <row r="6" spans="1:18" s="42" customFormat="1" ht="15" customHeight="1">
      <c r="A6" s="24" t="s">
        <v>96</v>
      </c>
      <c r="B6" s="27">
        <v>187</v>
      </c>
      <c r="C6" s="26">
        <v>4284</v>
      </c>
      <c r="D6" s="26">
        <v>478.21016237500004</v>
      </c>
      <c r="E6" s="26">
        <v>0</v>
      </c>
      <c r="F6" s="26">
        <v>0</v>
      </c>
      <c r="G6" s="58">
        <v>380261486</v>
      </c>
      <c r="H6" s="58">
        <v>39326598.555980489</v>
      </c>
      <c r="I6" s="58">
        <v>132048631</v>
      </c>
      <c r="J6" s="89">
        <v>11621900.312677624</v>
      </c>
      <c r="K6" s="26">
        <v>0</v>
      </c>
      <c r="L6" s="26">
        <v>0</v>
      </c>
      <c r="M6" s="26">
        <v>0</v>
      </c>
      <c r="N6" s="26">
        <v>0</v>
      </c>
      <c r="O6" s="89">
        <v>512314401</v>
      </c>
      <c r="P6" s="89">
        <v>50948977.078820497</v>
      </c>
      <c r="Q6" s="51">
        <v>471</v>
      </c>
      <c r="R6" s="51">
        <v>42.483140249999998</v>
      </c>
    </row>
    <row r="7" spans="1:18" s="35" customFormat="1" ht="15" customHeight="1">
      <c r="A7" s="20" t="s">
        <v>97</v>
      </c>
      <c r="B7" s="23">
        <v>19</v>
      </c>
      <c r="C7" s="22">
        <v>1480</v>
      </c>
      <c r="D7" s="22">
        <v>170.127922875</v>
      </c>
      <c r="E7" s="22">
        <v>0</v>
      </c>
      <c r="F7" s="22">
        <v>0</v>
      </c>
      <c r="G7" s="59">
        <v>46788322</v>
      </c>
      <c r="H7" s="38">
        <v>5768683.2979706004</v>
      </c>
      <c r="I7" s="38">
        <v>2487683</v>
      </c>
      <c r="J7" s="46">
        <v>269158.78668487997</v>
      </c>
      <c r="K7" s="22">
        <v>0</v>
      </c>
      <c r="L7" s="22">
        <v>0</v>
      </c>
      <c r="M7" s="22">
        <v>0</v>
      </c>
      <c r="N7" s="22">
        <v>0</v>
      </c>
      <c r="O7" s="59">
        <v>49277485</v>
      </c>
      <c r="P7" s="46">
        <v>6038012.2125784</v>
      </c>
      <c r="Q7" s="52">
        <v>2564</v>
      </c>
      <c r="R7" s="52">
        <v>294.64994430000002</v>
      </c>
    </row>
    <row r="8" spans="1:18" s="35" customFormat="1" ht="15" customHeight="1">
      <c r="A8" s="20" t="s">
        <v>98</v>
      </c>
      <c r="B8" s="23">
        <v>20</v>
      </c>
      <c r="C8" s="22">
        <v>1646</v>
      </c>
      <c r="D8" s="22">
        <v>193.4356545</v>
      </c>
      <c r="E8" s="22">
        <v>0</v>
      </c>
      <c r="F8" s="22">
        <v>0</v>
      </c>
      <c r="G8" s="59">
        <v>36540390</v>
      </c>
      <c r="H8" s="38">
        <v>4519810.5691624004</v>
      </c>
      <c r="I8" s="59">
        <v>18468965</v>
      </c>
      <c r="J8" s="46">
        <v>1959639.8348153001</v>
      </c>
      <c r="K8" s="22">
        <v>0</v>
      </c>
      <c r="L8" s="22">
        <v>0</v>
      </c>
      <c r="M8" s="22">
        <v>0</v>
      </c>
      <c r="N8" s="22">
        <v>0</v>
      </c>
      <c r="O8" s="59">
        <v>55011001</v>
      </c>
      <c r="P8" s="46">
        <v>6479643.8396321004</v>
      </c>
      <c r="Q8" s="52">
        <v>533</v>
      </c>
      <c r="R8" s="52">
        <v>65.243797125</v>
      </c>
    </row>
    <row r="9" spans="1:18" s="35" customFormat="1" ht="15" customHeight="1">
      <c r="A9" s="20" t="s">
        <v>99</v>
      </c>
      <c r="B9" s="23">
        <v>22</v>
      </c>
      <c r="C9" s="22">
        <v>607</v>
      </c>
      <c r="D9" s="22">
        <v>67.46208</v>
      </c>
      <c r="E9" s="22">
        <v>0</v>
      </c>
      <c r="F9" s="22">
        <v>0</v>
      </c>
      <c r="G9" s="59">
        <v>34385705</v>
      </c>
      <c r="H9" s="38">
        <v>4230952.2822949998</v>
      </c>
      <c r="I9" s="59">
        <v>24583688</v>
      </c>
      <c r="J9" s="46">
        <v>2440367.0991667002</v>
      </c>
      <c r="K9" s="22">
        <v>0</v>
      </c>
      <c r="L9" s="22">
        <v>0</v>
      </c>
      <c r="M9" s="22">
        <v>0</v>
      </c>
      <c r="N9" s="22">
        <v>0</v>
      </c>
      <c r="O9" s="59">
        <v>58970000</v>
      </c>
      <c r="P9" s="46">
        <v>6671386.8435417004</v>
      </c>
      <c r="Q9" s="52">
        <v>1339</v>
      </c>
      <c r="R9" s="52">
        <v>110.49823005</v>
      </c>
    </row>
    <row r="10" spans="1:18" s="35" customFormat="1" ht="15" customHeight="1">
      <c r="A10" s="20" t="s">
        <v>100</v>
      </c>
      <c r="B10" s="23">
        <v>21</v>
      </c>
      <c r="C10" s="22">
        <v>297</v>
      </c>
      <c r="D10" s="22">
        <v>24.555471499999999</v>
      </c>
      <c r="E10" s="22">
        <v>0</v>
      </c>
      <c r="F10" s="22">
        <v>0</v>
      </c>
      <c r="G10" s="59">
        <v>53614041</v>
      </c>
      <c r="H10" s="38">
        <v>4652732.3695425</v>
      </c>
      <c r="I10" s="59">
        <v>22184584</v>
      </c>
      <c r="J10" s="46">
        <v>1707079.4207235</v>
      </c>
      <c r="K10" s="22">
        <v>0</v>
      </c>
      <c r="L10" s="22">
        <v>0</v>
      </c>
      <c r="M10" s="22">
        <v>0</v>
      </c>
      <c r="N10" s="22">
        <v>0</v>
      </c>
      <c r="O10" s="59">
        <v>75798922</v>
      </c>
      <c r="P10" s="46">
        <v>6359836.3457375001</v>
      </c>
      <c r="Q10" s="52">
        <v>75</v>
      </c>
      <c r="R10" s="52">
        <v>6.2</v>
      </c>
    </row>
    <row r="11" spans="1:18" s="35" customFormat="1" ht="15" customHeight="1">
      <c r="A11" s="20" t="s">
        <v>101</v>
      </c>
      <c r="B11" s="23">
        <v>21</v>
      </c>
      <c r="C11" s="22">
        <v>123</v>
      </c>
      <c r="D11" s="22">
        <v>10.608222749999999</v>
      </c>
      <c r="E11" s="22">
        <v>0</v>
      </c>
      <c r="F11" s="22">
        <v>0</v>
      </c>
      <c r="G11" s="59">
        <v>51549485</v>
      </c>
      <c r="H11" s="38">
        <v>4648552.7267572004</v>
      </c>
      <c r="I11" s="59">
        <v>22021990</v>
      </c>
      <c r="J11" s="46">
        <v>1722358.6070185001</v>
      </c>
      <c r="K11" s="22">
        <v>0</v>
      </c>
      <c r="L11" s="22">
        <v>0</v>
      </c>
      <c r="M11" s="22">
        <v>0</v>
      </c>
      <c r="N11" s="22">
        <v>0</v>
      </c>
      <c r="O11" s="59">
        <v>73571598</v>
      </c>
      <c r="P11" s="46">
        <v>6370921.9419985004</v>
      </c>
      <c r="Q11" s="52">
        <v>599</v>
      </c>
      <c r="R11" s="52">
        <v>53.88</v>
      </c>
    </row>
    <row r="12" spans="1:18" s="35" customFormat="1" ht="15" customHeight="1">
      <c r="A12" s="20" t="s">
        <v>102</v>
      </c>
      <c r="B12" s="23">
        <v>21</v>
      </c>
      <c r="C12" s="22">
        <v>5</v>
      </c>
      <c r="D12" s="22">
        <v>0.45052275000000003</v>
      </c>
      <c r="E12" s="23">
        <v>0</v>
      </c>
      <c r="F12" s="22">
        <v>0</v>
      </c>
      <c r="G12" s="22">
        <v>20577843</v>
      </c>
      <c r="H12" s="38">
        <v>1970623.3208709999</v>
      </c>
      <c r="I12" s="22">
        <v>17774316</v>
      </c>
      <c r="J12" s="22">
        <v>1440111.5252012999</v>
      </c>
      <c r="K12" s="23">
        <v>0</v>
      </c>
      <c r="L12" s="22">
        <v>0</v>
      </c>
      <c r="M12" s="22">
        <v>0</v>
      </c>
      <c r="N12" s="23">
        <v>0</v>
      </c>
      <c r="O12" s="22">
        <v>38352164</v>
      </c>
      <c r="P12" s="22">
        <v>3410735.2965950002</v>
      </c>
      <c r="Q12" s="23">
        <v>709</v>
      </c>
      <c r="R12" s="22">
        <v>65.475830950000002</v>
      </c>
    </row>
    <row r="13" spans="1:18" s="35" customFormat="1" ht="15" customHeight="1">
      <c r="A13" s="182" t="s">
        <v>916</v>
      </c>
      <c r="B13" s="108">
        <v>20</v>
      </c>
      <c r="C13" s="106">
        <v>24</v>
      </c>
      <c r="D13" s="106">
        <v>2.2862914999999999</v>
      </c>
      <c r="E13" s="108">
        <v>0</v>
      </c>
      <c r="F13" s="106">
        <v>0</v>
      </c>
      <c r="G13" s="106">
        <v>31428978</v>
      </c>
      <c r="H13" s="107">
        <v>3115745.9821275002</v>
      </c>
      <c r="I13" s="106">
        <v>17587235</v>
      </c>
      <c r="J13" s="106">
        <v>1485939.6444325</v>
      </c>
      <c r="K13" s="108">
        <v>0</v>
      </c>
      <c r="L13" s="106">
        <v>0</v>
      </c>
      <c r="M13" s="106">
        <v>0</v>
      </c>
      <c r="N13" s="108">
        <v>0</v>
      </c>
      <c r="O13" s="106">
        <v>49016237</v>
      </c>
      <c r="P13" s="106">
        <v>4601687.9128515003</v>
      </c>
      <c r="Q13" s="108">
        <v>851</v>
      </c>
      <c r="R13" s="106">
        <v>79.615602850000002</v>
      </c>
    </row>
    <row r="14" spans="1:18" s="35" customFormat="1" ht="15" customHeight="1">
      <c r="A14" s="110" t="s">
        <v>964</v>
      </c>
      <c r="B14" s="111">
        <v>20</v>
      </c>
      <c r="C14" s="52">
        <v>48</v>
      </c>
      <c r="D14" s="233">
        <v>4.4264405</v>
      </c>
      <c r="E14" s="52">
        <v>0</v>
      </c>
      <c r="F14" s="52">
        <v>0</v>
      </c>
      <c r="G14" s="112">
        <v>46623270</v>
      </c>
      <c r="H14" s="53">
        <v>4652734.6899067499</v>
      </c>
      <c r="I14" s="53">
        <v>5079766</v>
      </c>
      <c r="J14" s="53">
        <v>441432.52950624999</v>
      </c>
      <c r="K14" s="52">
        <v>0</v>
      </c>
      <c r="L14" s="52">
        <v>0</v>
      </c>
      <c r="M14" s="52">
        <v>0</v>
      </c>
      <c r="N14" s="52">
        <v>0</v>
      </c>
      <c r="O14" s="112">
        <v>51703084</v>
      </c>
      <c r="P14" s="53">
        <v>5094171.6458534999</v>
      </c>
      <c r="Q14" s="52">
        <v>857</v>
      </c>
      <c r="R14" s="52">
        <v>76.60084535</v>
      </c>
    </row>
    <row r="15" spans="1:18" s="35" customFormat="1" ht="15" customHeight="1">
      <c r="A15" s="110" t="s">
        <v>1091</v>
      </c>
      <c r="B15" s="111">
        <v>23</v>
      </c>
      <c r="C15" s="52">
        <v>54</v>
      </c>
      <c r="D15" s="233">
        <v>4.8575559999999998</v>
      </c>
      <c r="E15" s="52">
        <v>0</v>
      </c>
      <c r="F15" s="52">
        <v>0</v>
      </c>
      <c r="G15" s="112">
        <v>58753452</v>
      </c>
      <c r="H15" s="53">
        <v>5766763.3173474995</v>
      </c>
      <c r="I15" s="53">
        <v>1860404</v>
      </c>
      <c r="J15" s="53">
        <v>155812.86512875001</v>
      </c>
      <c r="K15" s="52">
        <v>0</v>
      </c>
      <c r="L15" s="52">
        <v>0</v>
      </c>
      <c r="M15" s="52">
        <v>0</v>
      </c>
      <c r="N15" s="52">
        <v>0</v>
      </c>
      <c r="O15" s="112">
        <v>60613910</v>
      </c>
      <c r="P15" s="53">
        <v>5922581.0400322499</v>
      </c>
      <c r="Q15" s="52">
        <v>471</v>
      </c>
      <c r="R15" s="52">
        <v>42.483140249999998</v>
      </c>
    </row>
    <row r="16" spans="1:18" s="35" customFormat="1" ht="14.25" customHeight="1">
      <c r="A16" s="946" t="s">
        <v>379</v>
      </c>
      <c r="B16" s="946"/>
      <c r="C16" s="946"/>
      <c r="D16" s="946"/>
      <c r="E16" s="946"/>
      <c r="F16" s="946"/>
      <c r="G16" s="946"/>
      <c r="H16" s="946"/>
      <c r="I16" s="946"/>
      <c r="J16" s="946"/>
    </row>
    <row r="17" spans="1:16" s="35" customFormat="1" ht="13.5" customHeight="1">
      <c r="A17" s="946" t="s">
        <v>1092</v>
      </c>
      <c r="B17" s="946"/>
      <c r="C17" s="946"/>
      <c r="D17" s="946"/>
      <c r="E17" s="946"/>
      <c r="F17" s="946"/>
      <c r="G17" s="946"/>
      <c r="H17" s="946"/>
      <c r="I17" s="946"/>
      <c r="J17" s="946"/>
    </row>
    <row r="18" spans="1:16" s="35" customFormat="1" ht="13.5" customHeight="1">
      <c r="A18" s="946" t="s">
        <v>209</v>
      </c>
      <c r="B18" s="946"/>
      <c r="C18" s="946"/>
      <c r="D18" s="946"/>
      <c r="E18" s="946"/>
      <c r="F18" s="946"/>
      <c r="G18" s="946"/>
      <c r="H18" s="946"/>
      <c r="I18" s="946"/>
      <c r="J18" s="946"/>
    </row>
    <row r="19" spans="1:16" s="35" customFormat="1" ht="28.35" customHeight="1"/>
    <row r="20" spans="1:16">
      <c r="P20" s="141"/>
    </row>
  </sheetData>
  <mergeCells count="16">
    <mergeCell ref="M3:N3"/>
    <mergeCell ref="A1:R1"/>
    <mergeCell ref="A2:A4"/>
    <mergeCell ref="B2:B4"/>
    <mergeCell ref="C2:D3"/>
    <mergeCell ref="E2:F3"/>
    <mergeCell ref="G2:J2"/>
    <mergeCell ref="K2:N2"/>
    <mergeCell ref="O2:P3"/>
    <mergeCell ref="Q2:R3"/>
    <mergeCell ref="G3:H3"/>
    <mergeCell ref="A16:J16"/>
    <mergeCell ref="A17:J17"/>
    <mergeCell ref="A18:J18"/>
    <mergeCell ref="I3:J3"/>
    <mergeCell ref="K3:L3"/>
  </mergeCells>
  <printOptions horizontalCentered="1"/>
  <pageMargins left="0.78431372549019618" right="0.78431372549019618" top="0.98039215686274517" bottom="0.98039215686274517" header="0.50980392156862753" footer="0.50980392156862753"/>
  <pageSetup paperSize="9" scale="65"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Normal="100" workbookViewId="0">
      <selection activeCell="G26" sqref="G26"/>
    </sheetView>
  </sheetViews>
  <sheetFormatPr defaultColWidth="9.140625" defaultRowHeight="15"/>
  <cols>
    <col min="1" max="1" width="12.140625" style="17" bestFit="1" customWidth="1"/>
    <col min="2" max="2" width="9.140625" style="17" bestFit="1" customWidth="1"/>
    <col min="3" max="14" width="13.5703125" style="17" bestFit="1" customWidth="1"/>
    <col min="15" max="15" width="15.5703125" style="17" customWidth="1"/>
    <col min="16" max="18" width="13.5703125" style="17" bestFit="1" customWidth="1"/>
    <col min="19" max="19" width="5" style="17" bestFit="1" customWidth="1"/>
    <col min="20" max="16384" width="9.140625" style="17"/>
  </cols>
  <sheetData>
    <row r="1" spans="1:18" ht="18" customHeight="1">
      <c r="A1" s="946" t="s">
        <v>380</v>
      </c>
      <c r="B1" s="946"/>
      <c r="C1" s="946"/>
      <c r="D1" s="946"/>
      <c r="E1" s="946"/>
      <c r="F1" s="946"/>
      <c r="G1" s="946"/>
      <c r="H1" s="946"/>
      <c r="I1" s="946"/>
      <c r="J1" s="946"/>
      <c r="K1" s="946"/>
      <c r="L1" s="946"/>
      <c r="M1" s="946"/>
      <c r="N1" s="946"/>
    </row>
    <row r="2" spans="1:18" s="35" customFormat="1" ht="25.5" customHeight="1">
      <c r="A2" s="958" t="s">
        <v>370</v>
      </c>
      <c r="B2" s="958" t="s">
        <v>159</v>
      </c>
      <c r="C2" s="998" t="s">
        <v>371</v>
      </c>
      <c r="D2" s="999"/>
      <c r="E2" s="998" t="s">
        <v>372</v>
      </c>
      <c r="F2" s="999"/>
      <c r="G2" s="996" t="s">
        <v>373</v>
      </c>
      <c r="H2" s="1002"/>
      <c r="I2" s="1002"/>
      <c r="J2" s="997"/>
      <c r="K2" s="996" t="s">
        <v>374</v>
      </c>
      <c r="L2" s="1002"/>
      <c r="M2" s="1002"/>
      <c r="N2" s="997"/>
      <c r="O2" s="998" t="s">
        <v>90</v>
      </c>
      <c r="P2" s="999"/>
      <c r="Q2" s="1059" t="s">
        <v>375</v>
      </c>
      <c r="R2" s="1060"/>
    </row>
    <row r="3" spans="1:18" s="35" customFormat="1" ht="13.5" customHeight="1">
      <c r="A3" s="1055"/>
      <c r="B3" s="1055"/>
      <c r="C3" s="1000"/>
      <c r="D3" s="1001"/>
      <c r="E3" s="1000"/>
      <c r="F3" s="1001"/>
      <c r="G3" s="996" t="s">
        <v>376</v>
      </c>
      <c r="H3" s="997"/>
      <c r="I3" s="996" t="s">
        <v>377</v>
      </c>
      <c r="J3" s="997"/>
      <c r="K3" s="996" t="s">
        <v>376</v>
      </c>
      <c r="L3" s="997"/>
      <c r="M3" s="996" t="s">
        <v>377</v>
      </c>
      <c r="N3" s="997"/>
      <c r="O3" s="1000"/>
      <c r="P3" s="1001"/>
      <c r="Q3" s="1061"/>
      <c r="R3" s="1062"/>
    </row>
    <row r="4" spans="1:18" s="35" customFormat="1" ht="27" customHeight="1">
      <c r="A4" s="959"/>
      <c r="B4" s="959"/>
      <c r="C4" s="69" t="s">
        <v>378</v>
      </c>
      <c r="D4" s="69" t="s">
        <v>607</v>
      </c>
      <c r="E4" s="69" t="s">
        <v>378</v>
      </c>
      <c r="F4" s="69" t="s">
        <v>607</v>
      </c>
      <c r="G4" s="69" t="s">
        <v>378</v>
      </c>
      <c r="H4" s="69" t="s">
        <v>607</v>
      </c>
      <c r="I4" s="69" t="s">
        <v>378</v>
      </c>
      <c r="J4" s="69" t="s">
        <v>607</v>
      </c>
      <c r="K4" s="69" t="s">
        <v>378</v>
      </c>
      <c r="L4" s="69" t="s">
        <v>607</v>
      </c>
      <c r="M4" s="69" t="s">
        <v>378</v>
      </c>
      <c r="N4" s="69" t="s">
        <v>607</v>
      </c>
      <c r="O4" s="69" t="s">
        <v>378</v>
      </c>
      <c r="P4" s="69" t="s">
        <v>607</v>
      </c>
      <c r="Q4" s="69" t="s">
        <v>378</v>
      </c>
      <c r="R4" s="69" t="s">
        <v>607</v>
      </c>
    </row>
    <row r="5" spans="1:18" s="42" customFormat="1" ht="15" customHeight="1">
      <c r="A5" s="24" t="s">
        <v>95</v>
      </c>
      <c r="B5" s="27">
        <v>249</v>
      </c>
      <c r="C5" s="58">
        <v>127599626</v>
      </c>
      <c r="D5" s="41">
        <v>9047645.6309999991</v>
      </c>
      <c r="E5" s="58">
        <v>252830922</v>
      </c>
      <c r="F5" s="58">
        <v>18098365.350000001</v>
      </c>
      <c r="G5" s="92">
        <v>4058989900</v>
      </c>
      <c r="H5" s="58">
        <v>309387746.19999999</v>
      </c>
      <c r="I5" s="92">
        <v>3765044123</v>
      </c>
      <c r="J5" s="58">
        <v>280711316.5</v>
      </c>
      <c r="K5" s="58">
        <v>224898540</v>
      </c>
      <c r="L5" s="58">
        <v>18516019.59</v>
      </c>
      <c r="M5" s="58">
        <v>105496108</v>
      </c>
      <c r="N5" s="41">
        <v>7857014.8020000001</v>
      </c>
      <c r="O5" s="92">
        <v>8534859219</v>
      </c>
      <c r="P5" s="58">
        <v>643618108.10000002</v>
      </c>
      <c r="Q5" s="41">
        <v>6106951</v>
      </c>
      <c r="R5" s="41">
        <v>580513.76</v>
      </c>
    </row>
    <row r="6" spans="1:18" s="42" customFormat="1" ht="15" customHeight="1">
      <c r="A6" s="24" t="s">
        <v>96</v>
      </c>
      <c r="B6" s="27">
        <v>187</v>
      </c>
      <c r="C6" s="58">
        <v>62751315</v>
      </c>
      <c r="D6" s="41">
        <v>5695351.9304338703</v>
      </c>
      <c r="E6" s="58">
        <v>191956820</v>
      </c>
      <c r="F6" s="58">
        <v>15821524.4309444</v>
      </c>
      <c r="G6" s="92">
        <v>5918994038</v>
      </c>
      <c r="H6" s="58">
        <v>551821223.93210101</v>
      </c>
      <c r="I6" s="92">
        <v>5505677656</v>
      </c>
      <c r="J6" s="58">
        <v>499163157.707268</v>
      </c>
      <c r="K6" s="58">
        <v>352012270</v>
      </c>
      <c r="L6" s="58">
        <v>30957276.147661101</v>
      </c>
      <c r="M6" s="58">
        <v>139440752</v>
      </c>
      <c r="N6" s="41">
        <v>11313264.264520699</v>
      </c>
      <c r="O6" s="92">
        <v>12170832851</v>
      </c>
      <c r="P6" s="58">
        <v>1114771798.41293</v>
      </c>
      <c r="Q6" s="41">
        <v>8269276</v>
      </c>
      <c r="R6" s="41">
        <v>662852.68000000005</v>
      </c>
    </row>
    <row r="7" spans="1:18" s="35" customFormat="1" ht="15" customHeight="1">
      <c r="A7" s="20" t="s">
        <v>97</v>
      </c>
      <c r="B7" s="23">
        <v>19</v>
      </c>
      <c r="C7" s="38">
        <v>7756774</v>
      </c>
      <c r="D7" s="38">
        <v>724984.01</v>
      </c>
      <c r="E7" s="59">
        <v>16938642</v>
      </c>
      <c r="F7" s="38">
        <v>1579922.51</v>
      </c>
      <c r="G7" s="59">
        <v>462541633</v>
      </c>
      <c r="H7" s="59">
        <v>43318977.350000001</v>
      </c>
      <c r="I7" s="59">
        <v>439722484</v>
      </c>
      <c r="J7" s="59">
        <v>39716032.780000001</v>
      </c>
      <c r="K7" s="59">
        <v>23044011</v>
      </c>
      <c r="L7" s="38">
        <v>2313438.87</v>
      </c>
      <c r="M7" s="59">
        <v>10720638</v>
      </c>
      <c r="N7" s="38">
        <v>982107.68</v>
      </c>
      <c r="O7" s="59">
        <v>960724182</v>
      </c>
      <c r="P7" s="59">
        <v>88635463.200000003</v>
      </c>
      <c r="Q7" s="38">
        <v>5207291</v>
      </c>
      <c r="R7" s="38">
        <v>452489.87</v>
      </c>
    </row>
    <row r="8" spans="1:18" s="35" customFormat="1" ht="15" customHeight="1">
      <c r="A8" s="20" t="s">
        <v>98</v>
      </c>
      <c r="B8" s="23">
        <v>20</v>
      </c>
      <c r="C8" s="38">
        <v>6387640</v>
      </c>
      <c r="D8" s="38">
        <v>612520.48</v>
      </c>
      <c r="E8" s="59">
        <v>22345925</v>
      </c>
      <c r="F8" s="38">
        <v>1733905.15</v>
      </c>
      <c r="G8" s="59">
        <v>448447280</v>
      </c>
      <c r="H8" s="59">
        <v>42858735.420000002</v>
      </c>
      <c r="I8" s="59">
        <v>407808269</v>
      </c>
      <c r="J8" s="59">
        <v>37800824.079999998</v>
      </c>
      <c r="K8" s="59">
        <v>32764110</v>
      </c>
      <c r="L8" s="38">
        <v>2655105.1800000002</v>
      </c>
      <c r="M8" s="59">
        <v>13241206</v>
      </c>
      <c r="N8" s="38">
        <v>991741.46</v>
      </c>
      <c r="O8" s="59">
        <v>930994430</v>
      </c>
      <c r="P8" s="59">
        <v>86652831.760000005</v>
      </c>
      <c r="Q8" s="38">
        <v>6612601</v>
      </c>
      <c r="R8" s="38">
        <v>610232.85</v>
      </c>
    </row>
    <row r="9" spans="1:18" s="35" customFormat="1" ht="15" customHeight="1">
      <c r="A9" s="20" t="s">
        <v>99</v>
      </c>
      <c r="B9" s="23">
        <v>22</v>
      </c>
      <c r="C9" s="38">
        <v>6012511</v>
      </c>
      <c r="D9" s="38">
        <v>571272</v>
      </c>
      <c r="E9" s="59">
        <v>21778143</v>
      </c>
      <c r="F9" s="38">
        <v>1767538</v>
      </c>
      <c r="G9" s="59">
        <v>497953231</v>
      </c>
      <c r="H9" s="59">
        <v>49468889</v>
      </c>
      <c r="I9" s="59">
        <v>466560694</v>
      </c>
      <c r="J9" s="59">
        <v>45114987</v>
      </c>
      <c r="K9" s="59">
        <v>39345165</v>
      </c>
      <c r="L9" s="38">
        <v>3345204</v>
      </c>
      <c r="M9" s="59">
        <v>14232131</v>
      </c>
      <c r="N9" s="38">
        <v>1124016</v>
      </c>
      <c r="O9" s="91">
        <v>1045881875</v>
      </c>
      <c r="P9" s="59">
        <v>101391908</v>
      </c>
      <c r="Q9" s="38">
        <v>8117372</v>
      </c>
      <c r="R9" s="38">
        <v>702714</v>
      </c>
    </row>
    <row r="10" spans="1:18" s="35" customFormat="1" ht="15" customHeight="1">
      <c r="A10" s="20" t="s">
        <v>100</v>
      </c>
      <c r="B10" s="23">
        <v>21</v>
      </c>
      <c r="C10" s="38">
        <v>6217505</v>
      </c>
      <c r="D10" s="38">
        <v>517526.85519999999</v>
      </c>
      <c r="E10" s="59">
        <v>19278363</v>
      </c>
      <c r="F10" s="38">
        <v>1568133.0519999999</v>
      </c>
      <c r="G10" s="59">
        <v>594041199</v>
      </c>
      <c r="H10" s="59">
        <v>55934943.68</v>
      </c>
      <c r="I10" s="59">
        <v>554321856</v>
      </c>
      <c r="J10" s="59">
        <v>50964253.189999998</v>
      </c>
      <c r="K10" s="59">
        <v>35330628</v>
      </c>
      <c r="L10" s="38">
        <v>3014179.443</v>
      </c>
      <c r="M10" s="59">
        <v>14007406</v>
      </c>
      <c r="N10" s="38">
        <v>1124196.264</v>
      </c>
      <c r="O10" s="91">
        <v>1223196957</v>
      </c>
      <c r="P10" s="59">
        <v>113123232.5</v>
      </c>
      <c r="Q10" s="38">
        <v>7413287</v>
      </c>
      <c r="R10" s="38">
        <v>597326.6</v>
      </c>
    </row>
    <row r="11" spans="1:18" s="35" customFormat="1" ht="15" customHeight="1">
      <c r="A11" s="20" t="s">
        <v>101</v>
      </c>
      <c r="B11" s="23">
        <v>21</v>
      </c>
      <c r="C11" s="38">
        <v>6341929</v>
      </c>
      <c r="D11" s="38">
        <v>544069.07897034998</v>
      </c>
      <c r="E11" s="59">
        <v>20408119</v>
      </c>
      <c r="F11" s="38">
        <v>1685547.2741154691</v>
      </c>
      <c r="G11" s="59">
        <v>665289585</v>
      </c>
      <c r="H11" s="59">
        <v>58336899.49423489</v>
      </c>
      <c r="I11" s="59">
        <v>639880968</v>
      </c>
      <c r="J11" s="59">
        <v>54677888.588950686</v>
      </c>
      <c r="K11" s="59">
        <v>44254771</v>
      </c>
      <c r="L11" s="38">
        <v>3900180.3387322091</v>
      </c>
      <c r="M11" s="59">
        <v>16900790</v>
      </c>
      <c r="N11" s="38">
        <v>1390363.0856082451</v>
      </c>
      <c r="O11" s="91">
        <v>1393076162</v>
      </c>
      <c r="P11" s="59">
        <v>120534947.860612</v>
      </c>
      <c r="Q11" s="38">
        <v>9501738</v>
      </c>
      <c r="R11" s="38">
        <v>816567.26</v>
      </c>
    </row>
    <row r="12" spans="1:18" s="35" customFormat="1" ht="15" customHeight="1">
      <c r="A12" s="182" t="s">
        <v>102</v>
      </c>
      <c r="B12" s="108">
        <v>21</v>
      </c>
      <c r="C12" s="107">
        <v>6953668</v>
      </c>
      <c r="D12" s="107">
        <v>628543.75488130003</v>
      </c>
      <c r="E12" s="109">
        <v>21793593</v>
      </c>
      <c r="F12" s="107">
        <v>1892759.20993742</v>
      </c>
      <c r="G12" s="109">
        <v>773007414</v>
      </c>
      <c r="H12" s="109">
        <v>71189890.724942833</v>
      </c>
      <c r="I12" s="109">
        <v>713109216</v>
      </c>
      <c r="J12" s="109">
        <v>64078947.76415512</v>
      </c>
      <c r="K12" s="109">
        <v>51775886</v>
      </c>
      <c r="L12" s="107">
        <v>4757200.1493456699</v>
      </c>
      <c r="M12" s="109">
        <v>17953226</v>
      </c>
      <c r="N12" s="107">
        <v>1527571.7964425201</v>
      </c>
      <c r="O12" s="238">
        <v>1584593003</v>
      </c>
      <c r="P12" s="109">
        <v>144074913.39970499</v>
      </c>
      <c r="Q12" s="107">
        <v>6847024</v>
      </c>
      <c r="R12" s="107">
        <v>603823.98</v>
      </c>
    </row>
    <row r="13" spans="1:18" s="35" customFormat="1" ht="15" customHeight="1">
      <c r="A13" s="110" t="s">
        <v>916</v>
      </c>
      <c r="B13" s="111">
        <v>20</v>
      </c>
      <c r="C13" s="53">
        <v>7316936</v>
      </c>
      <c r="D13" s="53">
        <v>687872.92702972505</v>
      </c>
      <c r="E13" s="112">
        <v>24507229</v>
      </c>
      <c r="F13" s="53">
        <v>2245565.335713299</v>
      </c>
      <c r="G13" s="112">
        <v>719202710</v>
      </c>
      <c r="H13" s="112">
        <v>69276282.420458481</v>
      </c>
      <c r="I13" s="112">
        <v>657672564</v>
      </c>
      <c r="J13" s="112">
        <v>61696432.554650322</v>
      </c>
      <c r="K13" s="112">
        <v>48647819</v>
      </c>
      <c r="L13" s="53">
        <v>4834881.1771291848</v>
      </c>
      <c r="M13" s="112">
        <v>18281249</v>
      </c>
      <c r="N13" s="53">
        <v>1650374.0397027449</v>
      </c>
      <c r="O13" s="239">
        <v>1475628507</v>
      </c>
      <c r="P13" s="112">
        <v>140391408.45468399</v>
      </c>
      <c r="Q13" s="53">
        <v>9454795</v>
      </c>
      <c r="R13" s="53">
        <v>790966.76</v>
      </c>
    </row>
    <row r="14" spans="1:18" s="35" customFormat="1" ht="15" customHeight="1">
      <c r="A14" s="110" t="s">
        <v>964</v>
      </c>
      <c r="B14" s="111">
        <v>20</v>
      </c>
      <c r="C14" s="53">
        <v>7258451</v>
      </c>
      <c r="D14" s="53">
        <v>662962.26540152496</v>
      </c>
      <c r="E14" s="112">
        <v>23137882</v>
      </c>
      <c r="F14" s="53">
        <v>1768557.12345669</v>
      </c>
      <c r="G14" s="112">
        <v>786828396</v>
      </c>
      <c r="H14" s="112">
        <v>74222976.445088342</v>
      </c>
      <c r="I14" s="112">
        <v>709755310</v>
      </c>
      <c r="J14" s="112">
        <v>65091895.468557373</v>
      </c>
      <c r="K14" s="112">
        <v>39451734</v>
      </c>
      <c r="L14" s="53">
        <v>3241287.5682365051</v>
      </c>
      <c r="M14" s="112">
        <v>16540463</v>
      </c>
      <c r="N14" s="53">
        <v>1259010.8502722699</v>
      </c>
      <c r="O14" s="239">
        <v>1582972236</v>
      </c>
      <c r="P14" s="112">
        <v>146246689.72101301</v>
      </c>
      <c r="Q14" s="59">
        <v>10504688</v>
      </c>
      <c r="R14" s="53">
        <v>844428.76</v>
      </c>
    </row>
    <row r="15" spans="1:18" s="35" customFormat="1" ht="15" customHeight="1">
      <c r="A15" s="110" t="s">
        <v>1091</v>
      </c>
      <c r="B15" s="111">
        <v>23</v>
      </c>
      <c r="C15" s="53">
        <v>8505901</v>
      </c>
      <c r="D15" s="53">
        <v>745600.31726902502</v>
      </c>
      <c r="E15" s="112">
        <v>21768924</v>
      </c>
      <c r="F15" s="53">
        <v>1579596.1608252199</v>
      </c>
      <c r="G15" s="112">
        <v>971682590</v>
      </c>
      <c r="H15" s="112">
        <v>87213628.745037496</v>
      </c>
      <c r="I15" s="112">
        <v>916846295</v>
      </c>
      <c r="J15" s="112">
        <v>80021896.185845301</v>
      </c>
      <c r="K15" s="112">
        <v>37398146</v>
      </c>
      <c r="L15" s="53">
        <v>2895798.6219971101</v>
      </c>
      <c r="M15" s="112">
        <v>17563643</v>
      </c>
      <c r="N15" s="53">
        <v>1263882.82208748</v>
      </c>
      <c r="O15" s="112">
        <v>1973765499</v>
      </c>
      <c r="P15" s="112">
        <v>173720402.853062</v>
      </c>
      <c r="Q15" s="53">
        <v>8269276</v>
      </c>
      <c r="R15" s="53">
        <v>662852.68000000005</v>
      </c>
    </row>
    <row r="16" spans="1:18" s="35" customFormat="1" ht="14.25" customHeight="1">
      <c r="A16" s="946" t="s">
        <v>379</v>
      </c>
      <c r="B16" s="946"/>
      <c r="C16" s="946"/>
      <c r="D16" s="946"/>
      <c r="E16" s="946"/>
      <c r="F16" s="946"/>
      <c r="G16" s="946"/>
      <c r="H16" s="946"/>
      <c r="I16" s="946"/>
      <c r="J16" s="946"/>
      <c r="K16" s="946"/>
      <c r="L16" s="946"/>
      <c r="M16" s="946"/>
      <c r="N16" s="946"/>
      <c r="O16" s="946"/>
      <c r="P16" s="946"/>
      <c r="Q16" s="946"/>
      <c r="R16" s="946"/>
    </row>
    <row r="17" spans="1:18" s="35" customFormat="1" ht="13.5" customHeight="1">
      <c r="A17" s="946" t="s">
        <v>1092</v>
      </c>
      <c r="B17" s="946"/>
      <c r="C17" s="946"/>
      <c r="D17" s="946"/>
      <c r="E17" s="946"/>
      <c r="F17" s="946"/>
      <c r="G17" s="946"/>
      <c r="H17" s="946"/>
      <c r="I17" s="946"/>
      <c r="J17" s="946"/>
      <c r="K17" s="946"/>
      <c r="L17" s="946"/>
      <c r="M17" s="946"/>
      <c r="N17" s="946"/>
      <c r="O17" s="946"/>
      <c r="P17" s="946"/>
      <c r="Q17" s="946"/>
      <c r="R17" s="946"/>
    </row>
    <row r="18" spans="1:18" s="35" customFormat="1" ht="13.5" customHeight="1">
      <c r="A18" s="946" t="s">
        <v>211</v>
      </c>
      <c r="B18" s="946"/>
      <c r="C18" s="946"/>
      <c r="D18" s="946"/>
      <c r="E18" s="946"/>
      <c r="F18" s="946"/>
      <c r="G18" s="946"/>
      <c r="H18" s="946"/>
      <c r="I18" s="946"/>
      <c r="J18" s="946"/>
      <c r="K18" s="946"/>
      <c r="L18" s="946"/>
      <c r="M18" s="946"/>
      <c r="N18" s="946"/>
      <c r="O18" s="946"/>
      <c r="P18" s="946"/>
      <c r="Q18" s="946"/>
      <c r="R18" s="946"/>
    </row>
    <row r="19" spans="1:18" s="35" customFormat="1" ht="28.35" customHeight="1"/>
    <row r="27" spans="1:18">
      <c r="I27" s="176"/>
    </row>
    <row r="28" spans="1:18">
      <c r="I28" s="176"/>
    </row>
    <row r="29" spans="1:18">
      <c r="I29" s="176"/>
    </row>
    <row r="30" spans="1:18">
      <c r="I30" s="84"/>
    </row>
  </sheetData>
  <mergeCells count="16">
    <mergeCell ref="A1:N1"/>
    <mergeCell ref="A2:A4"/>
    <mergeCell ref="B2:B4"/>
    <mergeCell ref="C2:D3"/>
    <mergeCell ref="E2:F3"/>
    <mergeCell ref="G2:J2"/>
    <mergeCell ref="K2:N2"/>
    <mergeCell ref="A16:R16"/>
    <mergeCell ref="A17:R17"/>
    <mergeCell ref="A18:R18"/>
    <mergeCell ref="O2:P3"/>
    <mergeCell ref="Q2:R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scale="54"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activeCell="I26" sqref="I26"/>
    </sheetView>
  </sheetViews>
  <sheetFormatPr defaultColWidth="9.140625" defaultRowHeight="15"/>
  <cols>
    <col min="1" max="1" width="13.42578125" style="17" bestFit="1" customWidth="1"/>
    <col min="2" max="3" width="10.5703125" style="17" bestFit="1" customWidth="1"/>
    <col min="4" max="4" width="10.5703125" style="17" customWidth="1"/>
    <col min="5" max="7" width="10.5703125" style="17" bestFit="1" customWidth="1"/>
    <col min="8" max="8" width="11.42578125" style="17" bestFit="1" customWidth="1"/>
    <col min="9" max="13" width="10.5703125" style="17" bestFit="1" customWidth="1"/>
    <col min="14" max="14" width="10.85546875" style="17" bestFit="1" customWidth="1"/>
    <col min="15" max="15" width="4.5703125" style="17" bestFit="1" customWidth="1"/>
    <col min="16" max="16384" width="9.140625" style="17"/>
  </cols>
  <sheetData>
    <row r="1" spans="1:14" ht="17.25" customHeight="1">
      <c r="A1" s="939" t="s">
        <v>609</v>
      </c>
      <c r="B1" s="939"/>
      <c r="C1" s="939"/>
      <c r="D1" s="939"/>
      <c r="E1" s="939"/>
      <c r="F1" s="939"/>
      <c r="G1" s="939"/>
      <c r="H1" s="939"/>
      <c r="I1" s="939"/>
      <c r="J1" s="939"/>
      <c r="K1" s="939"/>
      <c r="L1" s="939"/>
      <c r="M1" s="939"/>
      <c r="N1" s="939"/>
    </row>
    <row r="2" spans="1:14" s="35" customFormat="1" ht="17.25" customHeight="1">
      <c r="A2" s="958" t="s">
        <v>370</v>
      </c>
      <c r="B2" s="996" t="s">
        <v>136</v>
      </c>
      <c r="C2" s="1002"/>
      <c r="D2" s="1002"/>
      <c r="E2" s="1002"/>
      <c r="F2" s="1002"/>
      <c r="G2" s="1002"/>
      <c r="H2" s="997"/>
      <c r="I2" s="996" t="s">
        <v>137</v>
      </c>
      <c r="J2" s="1002"/>
      <c r="K2" s="1002"/>
      <c r="L2" s="1002"/>
      <c r="M2" s="1002"/>
      <c r="N2" s="997"/>
    </row>
    <row r="3" spans="1:14" s="35" customFormat="1" ht="27" customHeight="1">
      <c r="A3" s="1055"/>
      <c r="B3" s="956" t="s">
        <v>381</v>
      </c>
      <c r="C3" s="1065"/>
      <c r="D3" s="1066"/>
      <c r="E3" s="956" t="s">
        <v>382</v>
      </c>
      <c r="F3" s="957"/>
      <c r="G3" s="948" t="s">
        <v>90</v>
      </c>
      <c r="H3" s="1063" t="s">
        <v>383</v>
      </c>
      <c r="I3" s="956" t="s">
        <v>381</v>
      </c>
      <c r="J3" s="957"/>
      <c r="K3" s="956" t="s">
        <v>382</v>
      </c>
      <c r="L3" s="957"/>
      <c r="M3" s="948" t="s">
        <v>90</v>
      </c>
      <c r="N3" s="1063" t="s">
        <v>383</v>
      </c>
    </row>
    <row r="4" spans="1:14" s="35" customFormat="1" ht="40.5" customHeight="1">
      <c r="A4" s="959"/>
      <c r="B4" s="69" t="s">
        <v>384</v>
      </c>
      <c r="C4" s="69" t="s">
        <v>385</v>
      </c>
      <c r="D4" s="69" t="s">
        <v>972</v>
      </c>
      <c r="E4" s="69" t="s">
        <v>386</v>
      </c>
      <c r="F4" s="69" t="s">
        <v>387</v>
      </c>
      <c r="G4" s="950"/>
      <c r="H4" s="1064"/>
      <c r="I4" s="69" t="s">
        <v>384</v>
      </c>
      <c r="J4" s="69" t="s">
        <v>385</v>
      </c>
      <c r="K4" s="69" t="s">
        <v>386</v>
      </c>
      <c r="L4" s="69" t="s">
        <v>387</v>
      </c>
      <c r="M4" s="950"/>
      <c r="N4" s="1064"/>
    </row>
    <row r="5" spans="1:14" s="42" customFormat="1" ht="18" customHeight="1">
      <c r="A5" s="24" t="s">
        <v>95</v>
      </c>
      <c r="B5" s="26">
        <v>8779.5499999999993</v>
      </c>
      <c r="C5" s="26">
        <v>289.98</v>
      </c>
      <c r="D5" s="26">
        <v>731.87</v>
      </c>
      <c r="E5" s="26">
        <v>40163.17</v>
      </c>
      <c r="F5" s="26">
        <v>96.88</v>
      </c>
      <c r="G5" s="26">
        <v>50061.45</v>
      </c>
      <c r="H5" s="26">
        <v>30.42</v>
      </c>
      <c r="I5" s="41">
        <v>151715.75</v>
      </c>
      <c r="J5" s="26">
        <v>2138.4299999999998</v>
      </c>
      <c r="K5" s="26">
        <v>31429.200000000001</v>
      </c>
      <c r="L5" s="26">
        <v>6251.07</v>
      </c>
      <c r="M5" s="41">
        <v>191534.45</v>
      </c>
      <c r="N5" s="26">
        <v>2495.1799999999998</v>
      </c>
    </row>
    <row r="6" spans="1:14" s="42" customFormat="1" ht="18" customHeight="1">
      <c r="A6" s="24" t="s">
        <v>96</v>
      </c>
      <c r="B6" s="26">
        <v>21825.1</v>
      </c>
      <c r="C6" s="26">
        <v>339.99</v>
      </c>
      <c r="D6" s="26">
        <v>734.56999999999994</v>
      </c>
      <c r="E6" s="26">
        <v>184933.09</v>
      </c>
      <c r="F6" s="26">
        <v>229.14</v>
      </c>
      <c r="G6" s="41">
        <v>207616.86000000002</v>
      </c>
      <c r="H6" s="26">
        <v>44.03</v>
      </c>
      <c r="I6" s="26">
        <v>161573.40878614</v>
      </c>
      <c r="J6" s="26">
        <v>1641.7605486099999</v>
      </c>
      <c r="K6" s="26">
        <v>34990.054431534998</v>
      </c>
      <c r="L6" s="26">
        <v>6048.1819619750004</v>
      </c>
      <c r="M6" s="41">
        <v>204253.40573626</v>
      </c>
      <c r="N6" s="26">
        <v>2718.96</v>
      </c>
    </row>
    <row r="7" spans="1:14" s="35" customFormat="1" ht="18" customHeight="1">
      <c r="A7" s="20" t="s">
        <v>97</v>
      </c>
      <c r="B7" s="22">
        <v>1873.9</v>
      </c>
      <c r="C7" s="22">
        <v>15.62</v>
      </c>
      <c r="D7" s="22">
        <v>0</v>
      </c>
      <c r="E7" s="22">
        <v>10710.44</v>
      </c>
      <c r="F7" s="22">
        <v>19.100000000000001</v>
      </c>
      <c r="G7" s="22">
        <v>12619.06</v>
      </c>
      <c r="H7" s="22">
        <v>28.91</v>
      </c>
      <c r="I7" s="22">
        <v>16413.12</v>
      </c>
      <c r="J7" s="22">
        <v>112.23</v>
      </c>
      <c r="K7" s="22">
        <v>3572.12</v>
      </c>
      <c r="L7" s="22">
        <v>662.55</v>
      </c>
      <c r="M7" s="22">
        <v>20760.02</v>
      </c>
      <c r="N7" s="22">
        <v>2515.84</v>
      </c>
    </row>
    <row r="8" spans="1:14" s="35" customFormat="1" ht="18" customHeight="1">
      <c r="A8" s="20" t="s">
        <v>98</v>
      </c>
      <c r="B8" s="22">
        <v>1680.07</v>
      </c>
      <c r="C8" s="22">
        <v>16.989999999999998</v>
      </c>
      <c r="D8" s="22">
        <v>148.24</v>
      </c>
      <c r="E8" s="22">
        <v>14123.05</v>
      </c>
      <c r="F8" s="22">
        <v>5.81</v>
      </c>
      <c r="G8" s="22">
        <v>15974.16</v>
      </c>
      <c r="H8" s="22">
        <v>29.87</v>
      </c>
      <c r="I8" s="22">
        <v>13415.8</v>
      </c>
      <c r="J8" s="22">
        <v>67.209999999999994</v>
      </c>
      <c r="K8" s="22">
        <v>3199.27</v>
      </c>
      <c r="L8" s="22">
        <v>539.99</v>
      </c>
      <c r="M8" s="22">
        <v>17222.27</v>
      </c>
      <c r="N8" s="22">
        <v>2531.02</v>
      </c>
    </row>
    <row r="9" spans="1:14" s="35" customFormat="1" ht="18" customHeight="1">
      <c r="A9" s="20" t="s">
        <v>99</v>
      </c>
      <c r="B9" s="22">
        <v>2362.7199999999998</v>
      </c>
      <c r="C9" s="22">
        <v>22.75</v>
      </c>
      <c r="D9" s="22">
        <v>141.30000000000001</v>
      </c>
      <c r="E9" s="22">
        <v>16460.13</v>
      </c>
      <c r="F9" s="22">
        <v>4.6500000000000004</v>
      </c>
      <c r="G9" s="22">
        <v>18991.55</v>
      </c>
      <c r="H9" s="22">
        <v>30.59</v>
      </c>
      <c r="I9" s="22">
        <v>12482.87</v>
      </c>
      <c r="J9" s="22">
        <v>137.13</v>
      </c>
      <c r="K9" s="22">
        <v>3222.67</v>
      </c>
      <c r="L9" s="22">
        <v>466.15</v>
      </c>
      <c r="M9" s="22">
        <v>16308.82</v>
      </c>
      <c r="N9" s="22">
        <v>2568.31</v>
      </c>
    </row>
    <row r="10" spans="1:14" s="35" customFormat="1" ht="18" customHeight="1">
      <c r="A10" s="20" t="s">
        <v>100</v>
      </c>
      <c r="B10" s="22">
        <v>1379</v>
      </c>
      <c r="C10" s="22">
        <v>31.2</v>
      </c>
      <c r="D10" s="22">
        <v>0</v>
      </c>
      <c r="E10" s="22">
        <v>14149.66</v>
      </c>
      <c r="F10" s="22">
        <v>5.21</v>
      </c>
      <c r="G10" s="22">
        <v>15565.07</v>
      </c>
      <c r="H10" s="22">
        <v>31.42</v>
      </c>
      <c r="I10" s="22">
        <v>12138.44</v>
      </c>
      <c r="J10" s="22">
        <v>225.51</v>
      </c>
      <c r="K10" s="22">
        <v>2814.06</v>
      </c>
      <c r="L10" s="22">
        <v>488.09</v>
      </c>
      <c r="M10" s="22">
        <v>15666.1</v>
      </c>
      <c r="N10" s="22">
        <v>2587.6</v>
      </c>
    </row>
    <row r="11" spans="1:14" s="35" customFormat="1" ht="18" customHeight="1">
      <c r="A11" s="20" t="s">
        <v>101</v>
      </c>
      <c r="B11" s="22">
        <v>1872.25</v>
      </c>
      <c r="C11" s="22">
        <v>19.09</v>
      </c>
      <c r="D11" s="22">
        <v>174.58</v>
      </c>
      <c r="E11" s="22">
        <v>16290.97</v>
      </c>
      <c r="F11" s="22">
        <v>9.25</v>
      </c>
      <c r="G11" s="22">
        <v>18191.560000000001</v>
      </c>
      <c r="H11" s="22">
        <v>42.09</v>
      </c>
      <c r="I11" s="22">
        <v>16361.46097822</v>
      </c>
      <c r="J11" s="22">
        <v>108.129908375</v>
      </c>
      <c r="K11" s="22">
        <v>3359.5446820050001</v>
      </c>
      <c r="L11" s="22">
        <v>572.06794532499998</v>
      </c>
      <c r="M11" s="22">
        <v>20401.203513925</v>
      </c>
      <c r="N11" s="22">
        <v>2611.8000000000002</v>
      </c>
    </row>
    <row r="12" spans="1:14" s="35" customFormat="1" ht="18" customHeight="1">
      <c r="A12" s="20" t="s">
        <v>102</v>
      </c>
      <c r="B12" s="22">
        <v>2025.63</v>
      </c>
      <c r="C12" s="22">
        <v>28.35</v>
      </c>
      <c r="D12" s="22">
        <v>0</v>
      </c>
      <c r="E12" s="22">
        <v>27120.23</v>
      </c>
      <c r="F12" s="22">
        <v>10.6</v>
      </c>
      <c r="G12" s="22">
        <v>29184.81</v>
      </c>
      <c r="H12" s="22">
        <v>42.5</v>
      </c>
      <c r="I12" s="22">
        <v>15610.12237952</v>
      </c>
      <c r="J12" s="22">
        <v>126.58442631</v>
      </c>
      <c r="K12" s="22">
        <v>4366.8440960150001</v>
      </c>
      <c r="L12" s="22">
        <v>1023.96442135</v>
      </c>
      <c r="M12" s="22">
        <v>21127.515323194999</v>
      </c>
      <c r="N12" s="22">
        <v>2654.84</v>
      </c>
    </row>
    <row r="13" spans="1:14" s="35" customFormat="1" ht="18" customHeight="1">
      <c r="A13" s="20" t="s">
        <v>916</v>
      </c>
      <c r="B13" s="22">
        <v>3009.41</v>
      </c>
      <c r="C13" s="22">
        <v>86.59</v>
      </c>
      <c r="D13" s="22">
        <v>53.02</v>
      </c>
      <c r="E13" s="22">
        <v>25241.64</v>
      </c>
      <c r="F13" s="22">
        <v>14.57</v>
      </c>
      <c r="G13" s="22">
        <v>28352.21</v>
      </c>
      <c r="H13" s="22">
        <v>42.87</v>
      </c>
      <c r="I13" s="106">
        <v>23745.58382</v>
      </c>
      <c r="J13" s="106">
        <v>563.35049479999998</v>
      </c>
      <c r="K13" s="106">
        <v>5017.533762</v>
      </c>
      <c r="L13" s="106">
        <v>699.9542563</v>
      </c>
      <c r="M13" s="106">
        <v>30026.422330000001</v>
      </c>
      <c r="N13" s="106">
        <v>2656.51</v>
      </c>
    </row>
    <row r="14" spans="1:14" s="35" customFormat="1" ht="18" customHeight="1">
      <c r="A14" s="568">
        <v>44504</v>
      </c>
      <c r="B14" s="106">
        <v>3023.89</v>
      </c>
      <c r="C14" s="106">
        <v>61.11</v>
      </c>
      <c r="D14" s="106">
        <v>217.43</v>
      </c>
      <c r="E14" s="106">
        <v>21790.720000000001</v>
      </c>
      <c r="F14" s="106">
        <v>8.6</v>
      </c>
      <c r="G14" s="106">
        <v>24884.32</v>
      </c>
      <c r="H14" s="569">
        <v>43.3</v>
      </c>
      <c r="I14" s="52">
        <v>23039.674660000001</v>
      </c>
      <c r="J14" s="52">
        <v>160.588787</v>
      </c>
      <c r="K14" s="52">
        <v>4286.2684550000004</v>
      </c>
      <c r="L14" s="52">
        <v>475.43429950000001</v>
      </c>
      <c r="M14" s="52">
        <v>27961.966199999999</v>
      </c>
      <c r="N14" s="52">
        <v>2683.93</v>
      </c>
    </row>
    <row r="15" spans="1:14" s="35" customFormat="1" ht="18" customHeight="1">
      <c r="A15" s="110" t="s">
        <v>1091</v>
      </c>
      <c r="B15" s="52">
        <v>4598.2299999999996</v>
      </c>
      <c r="C15" s="52">
        <v>58.29</v>
      </c>
      <c r="D15" s="52">
        <v>0</v>
      </c>
      <c r="E15" s="52">
        <v>39046.25</v>
      </c>
      <c r="F15" s="52">
        <v>151.35</v>
      </c>
      <c r="G15" s="52">
        <v>43854.12</v>
      </c>
      <c r="H15" s="52">
        <v>44.03</v>
      </c>
      <c r="I15" s="52">
        <v>28366.336927144999</v>
      </c>
      <c r="J15" s="52">
        <v>141.026932655</v>
      </c>
      <c r="K15" s="52">
        <v>5151.7434369599996</v>
      </c>
      <c r="L15" s="52">
        <v>1119.98103945</v>
      </c>
      <c r="M15" s="52">
        <v>34779.088336209999</v>
      </c>
      <c r="N15" s="52">
        <v>2718.96</v>
      </c>
    </row>
    <row r="16" spans="1:14" s="35" customFormat="1" ht="14.25" customHeight="1">
      <c r="A16" s="946" t="s">
        <v>1092</v>
      </c>
      <c r="B16" s="946"/>
      <c r="C16" s="946"/>
      <c r="D16" s="946"/>
      <c r="E16" s="946"/>
    </row>
    <row r="17" spans="1:15" s="35" customFormat="1" ht="12.75" customHeight="1">
      <c r="A17" s="946" t="s">
        <v>135</v>
      </c>
      <c r="B17" s="946"/>
      <c r="C17" s="946"/>
      <c r="D17" s="946"/>
      <c r="E17" s="946"/>
    </row>
    <row r="18" spans="1:15" s="35" customFormat="1" ht="26.1" customHeight="1"/>
    <row r="19" spans="1:15">
      <c r="B19" s="56"/>
      <c r="C19" s="56"/>
      <c r="D19" s="56"/>
      <c r="E19" s="56"/>
      <c r="F19" s="56"/>
      <c r="G19" s="56"/>
      <c r="H19" s="56"/>
      <c r="I19" s="56"/>
      <c r="J19" s="56"/>
      <c r="K19" s="56"/>
      <c r="L19" s="56"/>
      <c r="M19" s="56"/>
    </row>
    <row r="20" spans="1:15">
      <c r="B20" s="56"/>
      <c r="C20" s="56"/>
      <c r="D20" s="56"/>
      <c r="E20" s="56"/>
      <c r="F20" s="56"/>
      <c r="G20" s="56"/>
      <c r="H20" s="56"/>
      <c r="I20" s="56"/>
      <c r="J20" s="56"/>
      <c r="K20" s="56"/>
      <c r="L20" s="56"/>
      <c r="M20" s="56"/>
      <c r="N20" s="56"/>
      <c r="O20" s="56"/>
    </row>
  </sheetData>
  <mergeCells count="14">
    <mergeCell ref="M3:M4"/>
    <mergeCell ref="N3:N4"/>
    <mergeCell ref="A16:E16"/>
    <mergeCell ref="A17:E17"/>
    <mergeCell ref="A1:N1"/>
    <mergeCell ref="A2:A4"/>
    <mergeCell ref="B2:H2"/>
    <mergeCell ref="I2:N2"/>
    <mergeCell ref="E3:F3"/>
    <mergeCell ref="B3:D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scale="55"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G25" sqref="G25"/>
    </sheetView>
  </sheetViews>
  <sheetFormatPr defaultColWidth="9.140625" defaultRowHeight="15"/>
  <cols>
    <col min="1" max="11" width="14.5703125" style="17" bestFit="1" customWidth="1"/>
    <col min="12" max="12" width="4.5703125" style="17" bestFit="1" customWidth="1"/>
    <col min="13" max="16384" width="9.140625" style="17"/>
  </cols>
  <sheetData>
    <row r="1" spans="1:11" ht="15" customHeight="1">
      <c r="A1" s="939" t="s">
        <v>22</v>
      </c>
      <c r="B1" s="939"/>
      <c r="C1" s="939"/>
      <c r="D1" s="939"/>
      <c r="E1" s="939"/>
      <c r="F1" s="939"/>
      <c r="G1" s="939"/>
      <c r="H1" s="939"/>
      <c r="I1" s="939"/>
      <c r="J1" s="939"/>
      <c r="K1" s="939"/>
    </row>
    <row r="2" spans="1:11" s="35" customFormat="1" ht="12.75" customHeight="1">
      <c r="A2" s="948" t="s">
        <v>134</v>
      </c>
      <c r="B2" s="996" t="s">
        <v>205</v>
      </c>
      <c r="C2" s="1002"/>
      <c r="D2" s="1002"/>
      <c r="E2" s="1002"/>
      <c r="F2" s="997"/>
      <c r="G2" s="996" t="s">
        <v>388</v>
      </c>
      <c r="H2" s="1002"/>
      <c r="I2" s="1002"/>
      <c r="J2" s="1002"/>
      <c r="K2" s="997"/>
    </row>
    <row r="3" spans="1:11" s="35" customFormat="1" ht="15" customHeight="1">
      <c r="A3" s="950"/>
      <c r="B3" s="18" t="s">
        <v>389</v>
      </c>
      <c r="C3" s="18" t="s">
        <v>207</v>
      </c>
      <c r="D3" s="18" t="s">
        <v>62</v>
      </c>
      <c r="E3" s="18" t="s">
        <v>208</v>
      </c>
      <c r="F3" s="18" t="s">
        <v>204</v>
      </c>
      <c r="G3" s="18" t="s">
        <v>389</v>
      </c>
      <c r="H3" s="18" t="s">
        <v>207</v>
      </c>
      <c r="I3" s="18" t="s">
        <v>62</v>
      </c>
      <c r="J3" s="18" t="s">
        <v>208</v>
      </c>
      <c r="K3" s="18" t="s">
        <v>204</v>
      </c>
    </row>
    <row r="4" spans="1:11" s="35" customFormat="1" ht="18" customHeight="1">
      <c r="A4" s="24" t="s">
        <v>95</v>
      </c>
      <c r="B4" s="417">
        <v>85.130477161000002</v>
      </c>
      <c r="C4" s="417">
        <v>5.6123700000000002E-4</v>
      </c>
      <c r="D4" s="417">
        <v>0</v>
      </c>
      <c r="E4" s="417">
        <v>0</v>
      </c>
      <c r="F4" s="417">
        <v>14.868961602000001</v>
      </c>
      <c r="G4" s="417">
        <v>85.329815303000004</v>
      </c>
      <c r="H4" s="417">
        <v>0</v>
      </c>
      <c r="I4" s="417">
        <v>0</v>
      </c>
      <c r="J4" s="417">
        <v>0</v>
      </c>
      <c r="K4" s="417">
        <v>14.670184697</v>
      </c>
    </row>
    <row r="5" spans="1:11" s="35" customFormat="1" ht="18" customHeight="1">
      <c r="A5" s="24" t="s">
        <v>96</v>
      </c>
      <c r="B5" s="417">
        <v>83.843749734236312</v>
      </c>
      <c r="C5" s="417">
        <v>1.1956374125187883E-4</v>
      </c>
      <c r="D5" s="417">
        <v>0</v>
      </c>
      <c r="E5" s="417">
        <v>0</v>
      </c>
      <c r="F5" s="417">
        <v>16.156130702022427</v>
      </c>
      <c r="G5" s="417">
        <v>21.77339402259209</v>
      </c>
      <c r="H5" s="417">
        <v>0</v>
      </c>
      <c r="I5" s="417">
        <v>0</v>
      </c>
      <c r="J5" s="417">
        <v>0</v>
      </c>
      <c r="K5" s="417">
        <v>78.226605977407914</v>
      </c>
    </row>
    <row r="6" spans="1:11" s="35" customFormat="1" ht="18" customHeight="1">
      <c r="A6" s="20" t="s">
        <v>97</v>
      </c>
      <c r="B6" s="93">
        <v>80.560061834999999</v>
      </c>
      <c r="C6" s="93">
        <v>3.4915899999999998E-4</v>
      </c>
      <c r="D6" s="93">
        <v>0</v>
      </c>
      <c r="E6" s="93">
        <v>0</v>
      </c>
      <c r="F6" s="93">
        <v>19.439589005999999</v>
      </c>
      <c r="G6" s="93">
        <v>79.426677067</v>
      </c>
      <c r="H6" s="93">
        <v>0</v>
      </c>
      <c r="I6" s="93">
        <v>0</v>
      </c>
      <c r="J6" s="93">
        <v>0</v>
      </c>
      <c r="K6" s="93">
        <v>20.573322933</v>
      </c>
    </row>
    <row r="7" spans="1:11" s="35" customFormat="1" ht="18" customHeight="1">
      <c r="A7" s="20" t="s">
        <v>98</v>
      </c>
      <c r="B7" s="93">
        <v>77.26813507</v>
      </c>
      <c r="C7" s="93">
        <v>4.1465399999999998E-4</v>
      </c>
      <c r="D7" s="93">
        <v>0</v>
      </c>
      <c r="E7" s="93">
        <v>0</v>
      </c>
      <c r="F7" s="93">
        <v>22.73145027</v>
      </c>
      <c r="G7" s="93">
        <v>86.397748593000003</v>
      </c>
      <c r="H7" s="93">
        <v>0</v>
      </c>
      <c r="I7" s="93">
        <v>0</v>
      </c>
      <c r="J7" s="93">
        <v>0</v>
      </c>
      <c r="K7" s="93">
        <v>13.602251407000001</v>
      </c>
    </row>
    <row r="8" spans="1:11" s="35" customFormat="1" ht="18" customHeight="1">
      <c r="A8" s="20" t="s">
        <v>99</v>
      </c>
      <c r="B8" s="93">
        <v>76.685262211999998</v>
      </c>
      <c r="C8" s="93">
        <v>0</v>
      </c>
      <c r="D8" s="93">
        <v>0</v>
      </c>
      <c r="E8" s="93">
        <v>0</v>
      </c>
      <c r="F8" s="93">
        <v>23.314737787999999</v>
      </c>
      <c r="G8" s="93">
        <v>66.206123973000004</v>
      </c>
      <c r="H8" s="93">
        <v>0</v>
      </c>
      <c r="I8" s="93">
        <v>0</v>
      </c>
      <c r="J8" s="93">
        <v>0</v>
      </c>
      <c r="K8" s="93">
        <v>33.793876027000003</v>
      </c>
    </row>
    <row r="9" spans="1:11" s="35" customFormat="1" ht="18" customHeight="1">
      <c r="A9" s="20" t="s">
        <v>100</v>
      </c>
      <c r="B9" s="93">
        <v>78.679575172</v>
      </c>
      <c r="C9" s="93">
        <v>0.26190000000000002</v>
      </c>
      <c r="D9" s="93">
        <v>0</v>
      </c>
      <c r="E9" s="93">
        <v>0</v>
      </c>
      <c r="F9" s="93">
        <v>21.320422209</v>
      </c>
      <c r="G9" s="93">
        <v>69.790000000000006</v>
      </c>
      <c r="H9" s="93">
        <v>0</v>
      </c>
      <c r="I9" s="93">
        <v>0</v>
      </c>
      <c r="J9" s="93">
        <v>0</v>
      </c>
      <c r="K9" s="93">
        <v>30.21</v>
      </c>
    </row>
    <row r="10" spans="1:11" s="35" customFormat="1" ht="18" customHeight="1">
      <c r="A10" s="20" t="s">
        <v>101</v>
      </c>
      <c r="B10" s="93">
        <v>78.518868406999999</v>
      </c>
      <c r="C10" s="93">
        <v>0</v>
      </c>
      <c r="D10" s="93">
        <v>0</v>
      </c>
      <c r="E10" s="93">
        <v>0</v>
      </c>
      <c r="F10" s="93">
        <v>21.481131593000001</v>
      </c>
      <c r="G10" s="93">
        <v>99.499165274999996</v>
      </c>
      <c r="H10" s="93">
        <v>0</v>
      </c>
      <c r="I10" s="93">
        <v>0</v>
      </c>
      <c r="J10" s="93">
        <v>0</v>
      </c>
      <c r="K10" s="93">
        <v>0.50083472500000004</v>
      </c>
    </row>
    <row r="11" spans="1:11" s="35" customFormat="1" ht="18" customHeight="1">
      <c r="A11" s="182" t="s">
        <v>102</v>
      </c>
      <c r="B11" s="240">
        <v>91.036810325999994</v>
      </c>
      <c r="C11" s="240">
        <v>0</v>
      </c>
      <c r="D11" s="240">
        <v>0</v>
      </c>
      <c r="E11" s="240">
        <v>0</v>
      </c>
      <c r="F11" s="240">
        <v>8.9631896740000006</v>
      </c>
      <c r="G11" s="240">
        <v>34.065395975999998</v>
      </c>
      <c r="H11" s="240">
        <v>0</v>
      </c>
      <c r="I11" s="240">
        <v>0</v>
      </c>
      <c r="J11" s="240">
        <v>0</v>
      </c>
      <c r="K11" s="240">
        <v>65.934604023999995</v>
      </c>
    </row>
    <row r="12" spans="1:11" s="35" customFormat="1" ht="18" customHeight="1">
      <c r="A12" s="110" t="s">
        <v>916</v>
      </c>
      <c r="B12" s="241">
        <v>98.394340321000001</v>
      </c>
      <c r="C12" s="241">
        <v>0</v>
      </c>
      <c r="D12" s="241">
        <v>0</v>
      </c>
      <c r="E12" s="241">
        <v>0</v>
      </c>
      <c r="F12" s="241">
        <v>1.605659679</v>
      </c>
      <c r="G12" s="241">
        <v>33.800712869000002</v>
      </c>
      <c r="H12" s="241">
        <v>0</v>
      </c>
      <c r="I12" s="241">
        <v>0</v>
      </c>
      <c r="J12" s="241">
        <v>0</v>
      </c>
      <c r="K12" s="241">
        <v>66.199287131000006</v>
      </c>
    </row>
    <row r="13" spans="1:11" s="35" customFormat="1" ht="18" customHeight="1">
      <c r="A13" s="110" t="s">
        <v>964</v>
      </c>
      <c r="B13" s="241">
        <v>97.368352755000004</v>
      </c>
      <c r="C13" s="241">
        <v>0</v>
      </c>
      <c r="D13" s="241">
        <v>0</v>
      </c>
      <c r="E13" s="241">
        <v>0</v>
      </c>
      <c r="F13" s="241">
        <v>2.6316472449999999</v>
      </c>
      <c r="G13" s="241">
        <v>16.685238923</v>
      </c>
      <c r="H13" s="241">
        <v>0</v>
      </c>
      <c r="I13" s="241">
        <v>0</v>
      </c>
      <c r="J13" s="241">
        <v>0</v>
      </c>
      <c r="K13" s="241">
        <v>83.314761077</v>
      </c>
    </row>
    <row r="14" spans="1:11" s="35" customFormat="1" ht="18" customHeight="1">
      <c r="A14" s="110" t="s">
        <v>1091</v>
      </c>
      <c r="B14" s="241">
        <v>86.641817787280246</v>
      </c>
      <c r="C14" s="241">
        <v>2.1611510739125828E-4</v>
      </c>
      <c r="D14" s="241">
        <v>0</v>
      </c>
      <c r="E14" s="241">
        <v>0</v>
      </c>
      <c r="F14" s="241">
        <v>13.357966097612348</v>
      </c>
      <c r="G14" s="241">
        <v>21.77339402259209</v>
      </c>
      <c r="H14" s="241">
        <v>0</v>
      </c>
      <c r="I14" s="241">
        <v>0</v>
      </c>
      <c r="J14" s="241">
        <v>0</v>
      </c>
      <c r="K14" s="241">
        <v>78.226605977407914</v>
      </c>
    </row>
    <row r="15" spans="1:11" s="35" customFormat="1" ht="15" customHeight="1">
      <c r="A15" s="946" t="s">
        <v>1092</v>
      </c>
      <c r="B15" s="946"/>
      <c r="C15" s="946"/>
      <c r="D15" s="946"/>
      <c r="E15" s="946"/>
      <c r="F15" s="946"/>
      <c r="G15" s="946"/>
      <c r="H15" s="946"/>
      <c r="I15" s="946"/>
      <c r="J15" s="946"/>
      <c r="K15" s="946"/>
    </row>
    <row r="16" spans="1:11" s="35" customFormat="1" ht="13.5" customHeight="1">
      <c r="A16" s="946" t="s">
        <v>209</v>
      </c>
      <c r="B16" s="946"/>
      <c r="C16" s="946"/>
      <c r="D16" s="946"/>
      <c r="E16" s="946"/>
      <c r="F16" s="946"/>
      <c r="G16" s="946"/>
      <c r="H16" s="946"/>
      <c r="I16" s="946"/>
      <c r="J16" s="946"/>
      <c r="K16" s="946"/>
    </row>
    <row r="17" s="35" customFormat="1" ht="27.6" customHeight="1"/>
  </sheetData>
  <mergeCells count="6">
    <mergeCell ref="A16:K16"/>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I27" sqref="I27"/>
    </sheetView>
  </sheetViews>
  <sheetFormatPr defaultColWidth="9.140625" defaultRowHeight="15"/>
  <cols>
    <col min="1" max="11" width="14.5703125" style="17" bestFit="1" customWidth="1"/>
    <col min="12" max="12" width="5" style="17" bestFit="1" customWidth="1"/>
    <col min="13" max="16384" width="9.140625" style="17"/>
  </cols>
  <sheetData>
    <row r="1" spans="1:11" ht="18" customHeight="1">
      <c r="A1" s="939" t="s">
        <v>23</v>
      </c>
      <c r="B1" s="939"/>
      <c r="C1" s="939"/>
      <c r="D1" s="939"/>
      <c r="E1" s="939"/>
      <c r="F1" s="939"/>
      <c r="G1" s="939"/>
      <c r="H1" s="939"/>
      <c r="I1" s="939"/>
      <c r="J1" s="939"/>
      <c r="K1" s="939"/>
    </row>
    <row r="2" spans="1:11" s="35" customFormat="1" ht="18" customHeight="1">
      <c r="A2" s="948" t="s">
        <v>134</v>
      </c>
      <c r="B2" s="954" t="s">
        <v>205</v>
      </c>
      <c r="C2" s="1012"/>
      <c r="D2" s="1012"/>
      <c r="E2" s="1012"/>
      <c r="F2" s="955"/>
      <c r="G2" s="954" t="s">
        <v>388</v>
      </c>
      <c r="H2" s="1012"/>
      <c r="I2" s="1012"/>
      <c r="J2" s="1012"/>
      <c r="K2" s="955"/>
    </row>
    <row r="3" spans="1:11" s="35" customFormat="1" ht="15" customHeight="1">
      <c r="A3" s="950"/>
      <c r="B3" s="54" t="s">
        <v>389</v>
      </c>
      <c r="C3" s="54" t="s">
        <v>207</v>
      </c>
      <c r="D3" s="54" t="s">
        <v>62</v>
      </c>
      <c r="E3" s="54" t="s">
        <v>208</v>
      </c>
      <c r="F3" s="54" t="s">
        <v>204</v>
      </c>
      <c r="G3" s="54" t="s">
        <v>389</v>
      </c>
      <c r="H3" s="54" t="s">
        <v>207</v>
      </c>
      <c r="I3" s="54" t="s">
        <v>62</v>
      </c>
      <c r="J3" s="54" t="s">
        <v>208</v>
      </c>
      <c r="K3" s="54" t="s">
        <v>204</v>
      </c>
    </row>
    <row r="4" spans="1:11" s="35" customFormat="1" ht="18" customHeight="1">
      <c r="A4" s="24" t="s">
        <v>95</v>
      </c>
      <c r="B4" s="67">
        <v>42.62</v>
      </c>
      <c r="C4" s="67">
        <v>13.23</v>
      </c>
      <c r="D4" s="67">
        <v>0.15</v>
      </c>
      <c r="E4" s="67">
        <v>0</v>
      </c>
      <c r="F4" s="67">
        <v>44.01</v>
      </c>
      <c r="G4" s="67">
        <v>16.98</v>
      </c>
      <c r="H4" s="67">
        <v>23.73</v>
      </c>
      <c r="I4" s="67">
        <v>10.24</v>
      </c>
      <c r="J4" s="67">
        <v>0</v>
      </c>
      <c r="K4" s="67">
        <v>49.05</v>
      </c>
    </row>
    <row r="5" spans="1:11" s="35" customFormat="1" ht="18" customHeight="1">
      <c r="A5" s="24" t="s">
        <v>96</v>
      </c>
      <c r="B5" s="67">
        <v>48.2</v>
      </c>
      <c r="C5" s="67">
        <v>8.89</v>
      </c>
      <c r="D5" s="67">
        <v>0.11</v>
      </c>
      <c r="E5" s="67">
        <v>0</v>
      </c>
      <c r="F5" s="67">
        <v>42.8</v>
      </c>
      <c r="G5" s="67">
        <v>17.48</v>
      </c>
      <c r="H5" s="67">
        <v>18.29</v>
      </c>
      <c r="I5" s="67">
        <v>9.4700000000000006</v>
      </c>
      <c r="J5" s="67">
        <v>0</v>
      </c>
      <c r="K5" s="67">
        <v>54.77</v>
      </c>
    </row>
    <row r="6" spans="1:11" s="35" customFormat="1" ht="18" customHeight="1">
      <c r="A6" s="20" t="s">
        <v>97</v>
      </c>
      <c r="B6" s="63">
        <v>49.19</v>
      </c>
      <c r="C6" s="63">
        <v>12.03</v>
      </c>
      <c r="D6" s="63">
        <v>0.12</v>
      </c>
      <c r="E6" s="63">
        <v>0</v>
      </c>
      <c r="F6" s="63">
        <v>38.659999999999997</v>
      </c>
      <c r="G6" s="63">
        <v>16.62</v>
      </c>
      <c r="H6" s="63">
        <v>22</v>
      </c>
      <c r="I6" s="63">
        <v>11.41</v>
      </c>
      <c r="J6" s="63">
        <v>0</v>
      </c>
      <c r="K6" s="63">
        <v>49.97</v>
      </c>
    </row>
    <row r="7" spans="1:11" s="35" customFormat="1" ht="18" customHeight="1">
      <c r="A7" s="20" t="s">
        <v>98</v>
      </c>
      <c r="B7" s="63">
        <v>47.91</v>
      </c>
      <c r="C7" s="63">
        <v>10.42</v>
      </c>
      <c r="D7" s="63">
        <v>0.14000000000000001</v>
      </c>
      <c r="E7" s="63">
        <v>0</v>
      </c>
      <c r="F7" s="63">
        <v>41.53</v>
      </c>
      <c r="G7" s="63">
        <v>18.649999999999999</v>
      </c>
      <c r="H7" s="63">
        <v>19.47</v>
      </c>
      <c r="I7" s="63">
        <v>9.2899999999999991</v>
      </c>
      <c r="J7" s="63">
        <v>0</v>
      </c>
      <c r="K7" s="63">
        <v>52.59</v>
      </c>
    </row>
    <row r="8" spans="1:11" s="35" customFormat="1" ht="18" customHeight="1">
      <c r="A8" s="20" t="s">
        <v>99</v>
      </c>
      <c r="B8" s="63">
        <v>48.36</v>
      </c>
      <c r="C8" s="63">
        <v>10.4</v>
      </c>
      <c r="D8" s="63">
        <v>0.12</v>
      </c>
      <c r="E8" s="63">
        <v>0</v>
      </c>
      <c r="F8" s="63">
        <v>41.13</v>
      </c>
      <c r="G8" s="63">
        <v>18.690000000000001</v>
      </c>
      <c r="H8" s="63">
        <v>17</v>
      </c>
      <c r="I8" s="63">
        <v>8.01</v>
      </c>
      <c r="J8" s="63">
        <v>0</v>
      </c>
      <c r="K8" s="63">
        <v>56.3</v>
      </c>
    </row>
    <row r="9" spans="1:11" s="35" customFormat="1" ht="18" customHeight="1">
      <c r="A9" s="20" t="s">
        <v>100</v>
      </c>
      <c r="B9" s="63">
        <v>47.59</v>
      </c>
      <c r="C9" s="63">
        <v>9.19</v>
      </c>
      <c r="D9" s="63">
        <v>0.11</v>
      </c>
      <c r="E9" s="63">
        <v>0</v>
      </c>
      <c r="F9" s="63">
        <v>43.11</v>
      </c>
      <c r="G9" s="63">
        <v>17.38</v>
      </c>
      <c r="H9" s="63">
        <v>17.86</v>
      </c>
      <c r="I9" s="63">
        <v>9.35</v>
      </c>
      <c r="J9" s="63">
        <v>0</v>
      </c>
      <c r="K9" s="63">
        <v>55.41</v>
      </c>
    </row>
    <row r="10" spans="1:11" s="35" customFormat="1" ht="18" customHeight="1">
      <c r="A10" s="20" t="s">
        <v>101</v>
      </c>
      <c r="B10" s="63">
        <v>47.6</v>
      </c>
      <c r="C10" s="63">
        <v>8.9499999999999993</v>
      </c>
      <c r="D10" s="63">
        <v>0.12</v>
      </c>
      <c r="E10" s="63">
        <v>0</v>
      </c>
      <c r="F10" s="63">
        <v>43.32</v>
      </c>
      <c r="G10" s="63">
        <v>17.43</v>
      </c>
      <c r="H10" s="63">
        <v>18.2</v>
      </c>
      <c r="I10" s="63">
        <v>7.66</v>
      </c>
      <c r="J10" s="63">
        <v>0</v>
      </c>
      <c r="K10" s="63">
        <v>56.71</v>
      </c>
    </row>
    <row r="11" spans="1:11" s="35" customFormat="1" ht="18" customHeight="1">
      <c r="A11" s="182" t="s">
        <v>102</v>
      </c>
      <c r="B11" s="219">
        <v>48.26</v>
      </c>
      <c r="C11" s="219">
        <v>7.28</v>
      </c>
      <c r="D11" s="219">
        <v>0.11</v>
      </c>
      <c r="E11" s="219">
        <v>0</v>
      </c>
      <c r="F11" s="219">
        <v>44.35</v>
      </c>
      <c r="G11" s="219">
        <v>16.11</v>
      </c>
      <c r="H11" s="219">
        <v>19.45</v>
      </c>
      <c r="I11" s="219">
        <v>10.94</v>
      </c>
      <c r="J11" s="219">
        <v>0</v>
      </c>
      <c r="K11" s="219">
        <v>53.5</v>
      </c>
    </row>
    <row r="12" spans="1:11" s="35" customFormat="1" ht="18" customHeight="1">
      <c r="A12" s="110" t="s">
        <v>916</v>
      </c>
      <c r="B12" s="220">
        <v>47.76</v>
      </c>
      <c r="C12" s="220">
        <v>8.17</v>
      </c>
      <c r="D12" s="220">
        <v>0.12</v>
      </c>
      <c r="E12" s="220">
        <v>0</v>
      </c>
      <c r="F12" s="220">
        <v>43.95</v>
      </c>
      <c r="G12" s="220">
        <v>17.91</v>
      </c>
      <c r="H12" s="220">
        <v>17.579999999999998</v>
      </c>
      <c r="I12" s="220">
        <v>9.35</v>
      </c>
      <c r="J12" s="220">
        <v>0</v>
      </c>
      <c r="K12" s="220">
        <v>55.16</v>
      </c>
    </row>
    <row r="13" spans="1:11" s="35" customFormat="1" ht="18" customHeight="1">
      <c r="A13" s="110" t="s">
        <v>964</v>
      </c>
      <c r="B13" s="220">
        <v>47.91</v>
      </c>
      <c r="C13" s="220">
        <v>8.61</v>
      </c>
      <c r="D13" s="220">
        <v>0.11</v>
      </c>
      <c r="E13" s="220">
        <v>0</v>
      </c>
      <c r="F13" s="220">
        <v>43.36</v>
      </c>
      <c r="G13" s="220">
        <v>17.04</v>
      </c>
      <c r="H13" s="220">
        <v>17.7</v>
      </c>
      <c r="I13" s="220">
        <v>9.01</v>
      </c>
      <c r="J13" s="220">
        <v>0</v>
      </c>
      <c r="K13" s="220">
        <v>56.25</v>
      </c>
    </row>
    <row r="14" spans="1:11" s="35" customFormat="1" ht="18" customHeight="1">
      <c r="A14" s="110" t="s">
        <v>1091</v>
      </c>
      <c r="B14" s="220">
        <v>49.12</v>
      </c>
      <c r="C14" s="220">
        <v>7.54</v>
      </c>
      <c r="D14" s="220">
        <v>0.09</v>
      </c>
      <c r="E14" s="220">
        <v>0</v>
      </c>
      <c r="F14" s="220">
        <v>43.25</v>
      </c>
      <c r="G14" s="220">
        <v>17.22</v>
      </c>
      <c r="H14" s="220">
        <v>17.329999999999998</v>
      </c>
      <c r="I14" s="220">
        <v>11.5</v>
      </c>
      <c r="J14" s="220">
        <v>0</v>
      </c>
      <c r="K14" s="220">
        <v>53.95</v>
      </c>
    </row>
    <row r="15" spans="1:11" s="35" customFormat="1" ht="14.25" customHeight="1">
      <c r="A15" s="1020" t="s">
        <v>1092</v>
      </c>
      <c r="B15" s="1020"/>
      <c r="C15" s="1020"/>
      <c r="D15" s="1020"/>
      <c r="E15" s="1020"/>
      <c r="F15" s="1020"/>
      <c r="G15" s="1020"/>
      <c r="H15" s="1020"/>
      <c r="I15" s="1020"/>
      <c r="J15" s="1020"/>
      <c r="K15" s="1020"/>
    </row>
    <row r="16" spans="1:11" s="35" customFormat="1" ht="13.5" customHeight="1">
      <c r="A16" s="1020" t="s">
        <v>211</v>
      </c>
      <c r="B16" s="1020"/>
      <c r="C16" s="1020"/>
      <c r="D16" s="1020"/>
      <c r="E16" s="1020"/>
      <c r="F16" s="1020"/>
      <c r="G16" s="1020"/>
      <c r="H16" s="1020"/>
      <c r="I16" s="1020"/>
      <c r="J16" s="1020"/>
      <c r="K16" s="1020"/>
    </row>
    <row r="17" s="35" customFormat="1" ht="26.85" customHeight="1"/>
  </sheetData>
  <mergeCells count="6">
    <mergeCell ref="A16:K16"/>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Normal="100" workbookViewId="0">
      <selection activeCell="D8" sqref="D8"/>
    </sheetView>
  </sheetViews>
  <sheetFormatPr defaultColWidth="9.140625" defaultRowHeight="15"/>
  <cols>
    <col min="1" max="1" width="8.140625" style="201" bestFit="1" customWidth="1"/>
    <col min="2" max="2" width="14.5703125" style="201" bestFit="1" customWidth="1"/>
    <col min="3" max="3" width="24.140625" style="201" customWidth="1"/>
    <col min="4" max="4" width="15.140625" style="201" customWidth="1"/>
    <col min="5" max="5" width="11.140625" style="201" bestFit="1" customWidth="1"/>
    <col min="6" max="6" width="11.5703125" style="201" bestFit="1" customWidth="1"/>
    <col min="7" max="7" width="12.42578125" style="201" bestFit="1" customWidth="1"/>
    <col min="8" max="8" width="12.5703125" style="201" bestFit="1" customWidth="1"/>
    <col min="9" max="9" width="9.42578125" style="201" bestFit="1" customWidth="1"/>
    <col min="10" max="10" width="8.5703125" style="201" bestFit="1" customWidth="1"/>
    <col min="11" max="11" width="7.42578125" style="201" bestFit="1" customWidth="1"/>
    <col min="12" max="12" width="4.5703125" style="201" bestFit="1" customWidth="1"/>
    <col min="13" max="16384" width="9.140625" style="201"/>
  </cols>
  <sheetData>
    <row r="1" spans="1:11" ht="15.75" customHeight="1">
      <c r="A1" s="939" t="s">
        <v>963</v>
      </c>
      <c r="B1" s="939"/>
      <c r="C1" s="939"/>
      <c r="D1" s="939"/>
      <c r="E1" s="939"/>
      <c r="F1" s="939"/>
      <c r="G1" s="939"/>
      <c r="H1" s="939"/>
      <c r="I1" s="939"/>
      <c r="J1" s="939"/>
      <c r="K1" s="939"/>
    </row>
    <row r="2" spans="1:11" s="292" customFormat="1" ht="43.5" customHeight="1">
      <c r="A2" s="940" t="s">
        <v>79</v>
      </c>
      <c r="B2" s="940" t="s">
        <v>80</v>
      </c>
      <c r="C2" s="940" t="s">
        <v>81</v>
      </c>
      <c r="D2" s="291"/>
      <c r="E2" s="940" t="s">
        <v>82</v>
      </c>
      <c r="F2" s="940" t="s">
        <v>83</v>
      </c>
      <c r="G2" s="942" t="s">
        <v>84</v>
      </c>
      <c r="H2" s="943"/>
      <c r="I2" s="944" t="s">
        <v>910</v>
      </c>
      <c r="J2" s="940" t="s">
        <v>911</v>
      </c>
    </row>
    <row r="3" spans="1:11" s="292" customFormat="1" ht="55.5" customHeight="1">
      <c r="A3" s="941"/>
      <c r="B3" s="941"/>
      <c r="C3" s="941"/>
      <c r="D3" s="293" t="s">
        <v>909</v>
      </c>
      <c r="E3" s="941"/>
      <c r="F3" s="941"/>
      <c r="G3" s="294" t="s">
        <v>85</v>
      </c>
      <c r="H3" s="294" t="s">
        <v>86</v>
      </c>
      <c r="I3" s="945"/>
      <c r="J3" s="941"/>
    </row>
    <row r="4" spans="1:11" ht="30">
      <c r="A4" s="536">
        <v>1</v>
      </c>
      <c r="B4" s="537" t="s">
        <v>1096</v>
      </c>
      <c r="C4" s="537" t="s">
        <v>1097</v>
      </c>
      <c r="D4" s="538">
        <v>44469</v>
      </c>
      <c r="E4" s="538">
        <v>44530</v>
      </c>
      <c r="F4" s="538">
        <v>44543</v>
      </c>
      <c r="G4" s="539">
        <v>1014000</v>
      </c>
      <c r="H4" s="540">
        <v>26</v>
      </c>
      <c r="I4" s="540">
        <v>35</v>
      </c>
      <c r="J4" s="540">
        <v>3.54</v>
      </c>
    </row>
    <row r="5" spans="1:11" ht="60">
      <c r="A5" s="536">
        <v>2</v>
      </c>
      <c r="B5" s="537" t="s">
        <v>1098</v>
      </c>
      <c r="C5" s="537" t="s">
        <v>1093</v>
      </c>
      <c r="D5" s="538">
        <v>44481</v>
      </c>
      <c r="E5" s="538">
        <v>44539</v>
      </c>
      <c r="F5" s="538">
        <v>44552</v>
      </c>
      <c r="G5" s="539">
        <v>294280</v>
      </c>
      <c r="H5" s="540">
        <v>26</v>
      </c>
      <c r="I5" s="540">
        <v>3.25</v>
      </c>
      <c r="J5" s="540">
        <v>0.95</v>
      </c>
    </row>
    <row r="6" spans="1:11" ht="195">
      <c r="A6" s="536">
        <v>3</v>
      </c>
      <c r="B6" s="537" t="s">
        <v>1099</v>
      </c>
      <c r="C6" s="537" t="s">
        <v>1094</v>
      </c>
      <c r="D6" s="538">
        <v>44483</v>
      </c>
      <c r="E6" s="538">
        <v>44543</v>
      </c>
      <c r="F6" s="538">
        <v>44557</v>
      </c>
      <c r="G6" s="539">
        <v>1144000</v>
      </c>
      <c r="H6" s="540">
        <v>26</v>
      </c>
      <c r="I6" s="540">
        <v>10.8</v>
      </c>
      <c r="J6" s="540">
        <v>1.23</v>
      </c>
    </row>
    <row r="7" spans="1:11" ht="30">
      <c r="A7" s="536">
        <v>4</v>
      </c>
      <c r="B7" s="537" t="s">
        <v>1100</v>
      </c>
      <c r="C7" s="537" t="s">
        <v>1101</v>
      </c>
      <c r="D7" s="538">
        <v>44468</v>
      </c>
      <c r="E7" s="538">
        <v>44544</v>
      </c>
      <c r="F7" s="538">
        <v>44557</v>
      </c>
      <c r="G7" s="539">
        <v>62800</v>
      </c>
      <c r="H7" s="540">
        <v>25.63</v>
      </c>
      <c r="I7" s="540">
        <v>12.5</v>
      </c>
      <c r="J7" s="540">
        <v>7.0000000000000007E-2</v>
      </c>
    </row>
    <row r="8" spans="1:11" ht="45">
      <c r="A8" s="536">
        <v>5</v>
      </c>
      <c r="B8" s="537" t="s">
        <v>1102</v>
      </c>
      <c r="C8" s="537" t="s">
        <v>1095</v>
      </c>
      <c r="D8" s="538">
        <v>44501</v>
      </c>
      <c r="E8" s="538">
        <v>44546</v>
      </c>
      <c r="F8" s="538">
        <v>44559</v>
      </c>
      <c r="G8" s="539">
        <v>62400</v>
      </c>
      <c r="H8" s="540">
        <v>26</v>
      </c>
      <c r="I8" s="540">
        <v>65</v>
      </c>
      <c r="J8" s="540">
        <v>0.4</v>
      </c>
    </row>
    <row r="11" spans="1:11">
      <c r="J11" s="414"/>
    </row>
  </sheetData>
  <mergeCells count="9">
    <mergeCell ref="A1:K1"/>
    <mergeCell ref="A2:A3"/>
    <mergeCell ref="B2:B3"/>
    <mergeCell ref="C2:C3"/>
    <mergeCell ref="E2:E3"/>
    <mergeCell ref="F2:F3"/>
    <mergeCell ref="G2:H2"/>
    <mergeCell ref="I2:I3"/>
    <mergeCell ref="J2:J3"/>
  </mergeCells>
  <printOptions horizontalCentered="1"/>
  <pageMargins left="0.78431372549019618" right="0.78431372549019618" top="0.98039215686274517" bottom="0.98039215686274517" header="0.50980392156862753" footer="0.50980392156862753"/>
  <pageSetup paperSize="9" scale="97"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F24" sqref="F24"/>
    </sheetView>
  </sheetViews>
  <sheetFormatPr defaultColWidth="9.140625" defaultRowHeight="15"/>
  <cols>
    <col min="1" max="7" width="14.5703125" style="17" bestFit="1" customWidth="1"/>
    <col min="8" max="8" width="15" style="17" bestFit="1" customWidth="1"/>
    <col min="9" max="9" width="14.42578125" style="17" bestFit="1" customWidth="1"/>
    <col min="10" max="11" width="14.5703125" style="17" bestFit="1" customWidth="1"/>
    <col min="12" max="12" width="4.5703125" style="17" bestFit="1" customWidth="1"/>
    <col min="13" max="16384" width="9.140625" style="17"/>
  </cols>
  <sheetData>
    <row r="1" spans="1:11" ht="15" customHeight="1">
      <c r="A1" s="939" t="s">
        <v>24</v>
      </c>
      <c r="B1" s="939"/>
      <c r="C1" s="939"/>
      <c r="D1" s="939"/>
      <c r="E1" s="939"/>
      <c r="F1" s="939"/>
      <c r="G1" s="939"/>
      <c r="H1" s="939"/>
    </row>
    <row r="2" spans="1:11" s="35" customFormat="1" ht="18" customHeight="1">
      <c r="A2" s="954" t="s">
        <v>610</v>
      </c>
      <c r="B2" s="1012"/>
      <c r="C2" s="1012"/>
      <c r="D2" s="1012"/>
      <c r="E2" s="1012"/>
      <c r="F2" s="1012"/>
      <c r="G2" s="1012"/>
      <c r="H2" s="1012"/>
      <c r="I2" s="1012"/>
      <c r="J2" s="1012"/>
      <c r="K2" s="955"/>
    </row>
    <row r="3" spans="1:11" s="35" customFormat="1" ht="27.75" customHeight="1">
      <c r="A3" s="94" t="s">
        <v>134</v>
      </c>
      <c r="B3" s="19" t="s">
        <v>390</v>
      </c>
      <c r="C3" s="19" t="s">
        <v>391</v>
      </c>
      <c r="D3" s="19" t="s">
        <v>392</v>
      </c>
      <c r="E3" s="19" t="s">
        <v>393</v>
      </c>
      <c r="F3" s="19" t="s">
        <v>394</v>
      </c>
      <c r="G3" s="19" t="s">
        <v>395</v>
      </c>
      <c r="H3" s="19" t="s">
        <v>396</v>
      </c>
      <c r="I3" s="19" t="s">
        <v>397</v>
      </c>
      <c r="J3" s="19" t="s">
        <v>398</v>
      </c>
      <c r="K3" s="19" t="s">
        <v>399</v>
      </c>
    </row>
    <row r="4" spans="1:11" s="42" customFormat="1" ht="18" customHeight="1">
      <c r="A4" s="24" t="s">
        <v>95</v>
      </c>
      <c r="B4" s="67">
        <v>0.64753657600000003</v>
      </c>
      <c r="C4" s="67">
        <v>99.352463424000007</v>
      </c>
      <c r="D4" s="67">
        <v>0</v>
      </c>
      <c r="E4" s="67">
        <v>0</v>
      </c>
      <c r="F4" s="67">
        <v>0</v>
      </c>
      <c r="G4" s="67">
        <v>0</v>
      </c>
      <c r="H4" s="67">
        <v>0</v>
      </c>
      <c r="I4" s="67">
        <v>0</v>
      </c>
      <c r="J4" s="67">
        <v>0</v>
      </c>
      <c r="K4" s="67">
        <v>0</v>
      </c>
    </row>
    <row r="5" spans="1:11" s="42" customFormat="1" ht="18" customHeight="1">
      <c r="A5" s="24" t="s">
        <v>96</v>
      </c>
      <c r="B5" s="67">
        <v>0</v>
      </c>
      <c r="C5" s="67">
        <v>100</v>
      </c>
      <c r="D5" s="67">
        <v>0</v>
      </c>
      <c r="E5" s="67">
        <v>0</v>
      </c>
      <c r="F5" s="67">
        <v>0</v>
      </c>
      <c r="G5" s="67">
        <v>0</v>
      </c>
      <c r="H5" s="67">
        <v>0</v>
      </c>
      <c r="I5" s="67">
        <v>0</v>
      </c>
      <c r="J5" s="67">
        <v>0</v>
      </c>
      <c r="K5" s="67">
        <v>0</v>
      </c>
    </row>
    <row r="6" spans="1:11" s="35" customFormat="1" ht="18" customHeight="1">
      <c r="A6" s="20" t="s">
        <v>97</v>
      </c>
      <c r="B6" s="63">
        <v>100</v>
      </c>
      <c r="C6" s="63">
        <v>0</v>
      </c>
      <c r="D6" s="63">
        <v>0</v>
      </c>
      <c r="E6" s="63">
        <v>0</v>
      </c>
      <c r="F6" s="63">
        <v>0</v>
      </c>
      <c r="G6" s="63">
        <v>0</v>
      </c>
      <c r="H6" s="63">
        <v>0</v>
      </c>
      <c r="I6" s="63">
        <v>0</v>
      </c>
      <c r="J6" s="63">
        <v>0</v>
      </c>
      <c r="K6" s="63">
        <v>0</v>
      </c>
    </row>
    <row r="7" spans="1:11" s="35" customFormat="1" ht="18" customHeight="1">
      <c r="A7" s="20" t="s">
        <v>98</v>
      </c>
      <c r="B7" s="63">
        <v>0</v>
      </c>
      <c r="C7" s="63">
        <v>100</v>
      </c>
      <c r="D7" s="63">
        <v>0</v>
      </c>
      <c r="E7" s="63">
        <v>0</v>
      </c>
      <c r="F7" s="63">
        <v>0</v>
      </c>
      <c r="G7" s="63">
        <v>0</v>
      </c>
      <c r="H7" s="63">
        <v>0</v>
      </c>
      <c r="I7" s="63">
        <v>0</v>
      </c>
      <c r="J7" s="63">
        <v>0</v>
      </c>
      <c r="K7" s="63">
        <v>0</v>
      </c>
    </row>
    <row r="8" spans="1:11" s="35" customFormat="1" ht="18" customHeight="1">
      <c r="A8" s="20" t="s">
        <v>99</v>
      </c>
      <c r="B8" s="63">
        <v>0</v>
      </c>
      <c r="C8" s="63">
        <v>100</v>
      </c>
      <c r="D8" s="63">
        <v>0</v>
      </c>
      <c r="E8" s="63">
        <v>0</v>
      </c>
      <c r="F8" s="63">
        <v>0</v>
      </c>
      <c r="G8" s="63">
        <v>0</v>
      </c>
      <c r="H8" s="63">
        <v>0</v>
      </c>
      <c r="I8" s="63">
        <v>0</v>
      </c>
      <c r="J8" s="63">
        <v>0</v>
      </c>
      <c r="K8" s="63">
        <v>0</v>
      </c>
    </row>
    <row r="9" spans="1:11" s="35" customFormat="1" ht="18" customHeight="1">
      <c r="A9" s="20" t="s">
        <v>100</v>
      </c>
      <c r="B9" s="63">
        <v>0</v>
      </c>
      <c r="C9" s="63">
        <v>100</v>
      </c>
      <c r="D9" s="63">
        <v>0</v>
      </c>
      <c r="E9" s="63">
        <v>0</v>
      </c>
      <c r="F9" s="63">
        <v>0</v>
      </c>
      <c r="G9" s="63">
        <v>0</v>
      </c>
      <c r="H9" s="63">
        <v>0</v>
      </c>
      <c r="I9" s="63">
        <v>0</v>
      </c>
      <c r="J9" s="63">
        <v>0</v>
      </c>
      <c r="K9" s="63">
        <v>0</v>
      </c>
    </row>
    <row r="10" spans="1:11" s="35" customFormat="1" ht="18" customHeight="1">
      <c r="A10" s="20" t="s">
        <v>101</v>
      </c>
      <c r="B10" s="63">
        <v>0</v>
      </c>
      <c r="C10" s="63">
        <v>100</v>
      </c>
      <c r="D10" s="63">
        <v>0</v>
      </c>
      <c r="E10" s="63">
        <v>0</v>
      </c>
      <c r="F10" s="63">
        <v>0</v>
      </c>
      <c r="G10" s="63">
        <v>0</v>
      </c>
      <c r="H10" s="63">
        <v>0</v>
      </c>
      <c r="I10" s="63">
        <v>0</v>
      </c>
      <c r="J10" s="63">
        <v>0</v>
      </c>
      <c r="K10" s="63">
        <v>0</v>
      </c>
    </row>
    <row r="11" spans="1:11" s="35" customFormat="1" ht="18" customHeight="1">
      <c r="A11" s="182" t="s">
        <v>102</v>
      </c>
      <c r="B11" s="219">
        <v>0</v>
      </c>
      <c r="C11" s="219">
        <v>100</v>
      </c>
      <c r="D11" s="219">
        <v>0</v>
      </c>
      <c r="E11" s="219">
        <v>0</v>
      </c>
      <c r="F11" s="219">
        <v>0</v>
      </c>
      <c r="G11" s="219">
        <v>0</v>
      </c>
      <c r="H11" s="219">
        <v>0</v>
      </c>
      <c r="I11" s="219">
        <v>0</v>
      </c>
      <c r="J11" s="219">
        <v>0</v>
      </c>
      <c r="K11" s="219">
        <v>0</v>
      </c>
    </row>
    <row r="12" spans="1:11" s="35" customFormat="1" ht="18" customHeight="1">
      <c r="A12" s="110" t="s">
        <v>916</v>
      </c>
      <c r="B12" s="220">
        <v>0</v>
      </c>
      <c r="C12" s="220">
        <v>100</v>
      </c>
      <c r="D12" s="220">
        <v>0</v>
      </c>
      <c r="E12" s="220">
        <v>0</v>
      </c>
      <c r="F12" s="220">
        <v>0</v>
      </c>
      <c r="G12" s="220">
        <v>0</v>
      </c>
      <c r="H12" s="220">
        <v>0</v>
      </c>
      <c r="I12" s="220">
        <v>0</v>
      </c>
      <c r="J12" s="220">
        <v>0</v>
      </c>
      <c r="K12" s="220">
        <v>0</v>
      </c>
    </row>
    <row r="13" spans="1:11" s="35" customFormat="1" ht="18" customHeight="1">
      <c r="A13" s="110" t="s">
        <v>964</v>
      </c>
      <c r="B13" s="220">
        <v>0</v>
      </c>
      <c r="C13" s="220">
        <v>100</v>
      </c>
      <c r="D13" s="220">
        <v>0</v>
      </c>
      <c r="E13" s="220">
        <v>0</v>
      </c>
      <c r="F13" s="220">
        <v>0</v>
      </c>
      <c r="G13" s="220">
        <v>0</v>
      </c>
      <c r="H13" s="220">
        <v>0</v>
      </c>
      <c r="I13" s="220">
        <v>0</v>
      </c>
      <c r="J13" s="220">
        <v>0</v>
      </c>
      <c r="K13" s="220">
        <v>0</v>
      </c>
    </row>
    <row r="14" spans="1:11" s="35" customFormat="1" ht="18" customHeight="1">
      <c r="A14" s="110" t="s">
        <v>1091</v>
      </c>
      <c r="B14" s="220">
        <v>0</v>
      </c>
      <c r="C14" s="220">
        <v>100</v>
      </c>
      <c r="D14" s="220">
        <v>0</v>
      </c>
      <c r="E14" s="220">
        <v>0</v>
      </c>
      <c r="F14" s="220">
        <v>0</v>
      </c>
      <c r="G14" s="220">
        <v>0</v>
      </c>
      <c r="H14" s="220">
        <v>0</v>
      </c>
      <c r="I14" s="220">
        <v>0</v>
      </c>
      <c r="J14" s="220">
        <v>0</v>
      </c>
      <c r="K14" s="220">
        <v>0</v>
      </c>
    </row>
    <row r="15" spans="1:11" s="35" customFormat="1" ht="14.25" customHeight="1">
      <c r="A15" s="946" t="s">
        <v>1092</v>
      </c>
      <c r="B15" s="946"/>
      <c r="C15" s="946"/>
      <c r="D15" s="946"/>
      <c r="E15" s="946"/>
      <c r="F15" s="946"/>
    </row>
    <row r="16" spans="1:11" s="35" customFormat="1" ht="13.5" customHeight="1">
      <c r="A16" s="946" t="s">
        <v>209</v>
      </c>
      <c r="B16" s="946"/>
      <c r="C16" s="946"/>
      <c r="D16" s="946"/>
      <c r="E16" s="946"/>
      <c r="F16" s="946"/>
    </row>
    <row r="17" s="35" customFormat="1" ht="27.6" customHeight="1"/>
  </sheetData>
  <mergeCells count="4">
    <mergeCell ref="A1:H1"/>
    <mergeCell ref="A2:K2"/>
    <mergeCell ref="A15:F15"/>
    <mergeCell ref="A16:F16"/>
  </mergeCells>
  <printOptions horizontalCentered="1"/>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G24" sqref="G24"/>
    </sheetView>
  </sheetViews>
  <sheetFormatPr defaultColWidth="9.140625" defaultRowHeight="15"/>
  <cols>
    <col min="1" max="5" width="14.5703125" style="17" bestFit="1" customWidth="1"/>
    <col min="6" max="6" width="4.5703125" style="17" bestFit="1" customWidth="1"/>
    <col min="7" max="16384" width="9.140625" style="17"/>
  </cols>
  <sheetData>
    <row r="1" spans="1:5" ht="15" customHeight="1">
      <c r="A1" s="939" t="s">
        <v>25</v>
      </c>
      <c r="B1" s="939"/>
      <c r="C1" s="939"/>
      <c r="D1" s="939"/>
      <c r="E1" s="939"/>
    </row>
    <row r="2" spans="1:5" s="35" customFormat="1" ht="18" customHeight="1">
      <c r="A2" s="954" t="s">
        <v>610</v>
      </c>
      <c r="B2" s="1067"/>
      <c r="C2" s="1067"/>
      <c r="D2" s="1067"/>
      <c r="E2" s="1067"/>
    </row>
    <row r="3" spans="1:5" s="35" customFormat="1" ht="18.75" customHeight="1">
      <c r="A3" s="18" t="s">
        <v>134</v>
      </c>
      <c r="B3" s="18" t="s">
        <v>400</v>
      </c>
      <c r="C3" s="18" t="s">
        <v>401</v>
      </c>
      <c r="D3" s="18" t="s">
        <v>402</v>
      </c>
      <c r="E3" s="18" t="s">
        <v>403</v>
      </c>
    </row>
    <row r="4" spans="1:5" s="42" customFormat="1" ht="18" customHeight="1">
      <c r="A4" s="24" t="s">
        <v>95</v>
      </c>
      <c r="B4" s="67">
        <v>44.899738739999997</v>
      </c>
      <c r="C4" s="67">
        <v>2.0000000000000002E-5</v>
      </c>
      <c r="D4" s="67">
        <v>55.046194059999998</v>
      </c>
      <c r="E4" s="67">
        <v>5.4041658999999999E-2</v>
      </c>
    </row>
    <row r="5" spans="1:5" s="42" customFormat="1" ht="18" customHeight="1">
      <c r="A5" s="24" t="s">
        <v>96</v>
      </c>
      <c r="B5" s="67">
        <v>40.770000000000003</v>
      </c>
      <c r="C5" s="67" t="s">
        <v>115</v>
      </c>
      <c r="D5" s="67">
        <v>59.21</v>
      </c>
      <c r="E5" s="67">
        <v>0.01</v>
      </c>
    </row>
    <row r="6" spans="1:5" s="35" customFormat="1" ht="18" customHeight="1">
      <c r="A6" s="20" t="s">
        <v>97</v>
      </c>
      <c r="B6" s="63">
        <v>44.36</v>
      </c>
      <c r="C6" s="63" t="s">
        <v>115</v>
      </c>
      <c r="D6" s="63">
        <v>55.57</v>
      </c>
      <c r="E6" s="63">
        <v>7.0000000000000007E-2</v>
      </c>
    </row>
    <row r="7" spans="1:5" s="35" customFormat="1" ht="18" customHeight="1">
      <c r="A7" s="20" t="s">
        <v>98</v>
      </c>
      <c r="B7" s="63">
        <v>41.98</v>
      </c>
      <c r="C7" s="63" t="s">
        <v>115</v>
      </c>
      <c r="D7" s="63">
        <v>57.99</v>
      </c>
      <c r="E7" s="63">
        <v>0.04</v>
      </c>
    </row>
    <row r="8" spans="1:5" s="35" customFormat="1" ht="18" customHeight="1">
      <c r="A8" s="20" t="s">
        <v>99</v>
      </c>
      <c r="B8" s="63">
        <v>41.22</v>
      </c>
      <c r="C8" s="63" t="s">
        <v>115</v>
      </c>
      <c r="D8" s="63">
        <v>58.76</v>
      </c>
      <c r="E8" s="63">
        <v>0.02</v>
      </c>
    </row>
    <row r="9" spans="1:5" s="35" customFormat="1" ht="18" customHeight="1">
      <c r="A9" s="20" t="s">
        <v>100</v>
      </c>
      <c r="B9" s="63">
        <v>39.14</v>
      </c>
      <c r="C9" s="63" t="s">
        <v>115</v>
      </c>
      <c r="D9" s="63">
        <v>60.85</v>
      </c>
      <c r="E9" s="63">
        <v>0</v>
      </c>
    </row>
    <row r="10" spans="1:5" s="35" customFormat="1" ht="18" customHeight="1">
      <c r="A10" s="20" t="s">
        <v>101</v>
      </c>
      <c r="B10" s="63">
        <v>38.94</v>
      </c>
      <c r="C10" s="63" t="s">
        <v>115</v>
      </c>
      <c r="D10" s="63">
        <v>61.06</v>
      </c>
      <c r="E10" s="63">
        <v>0</v>
      </c>
    </row>
    <row r="11" spans="1:5" s="35" customFormat="1" ht="18" customHeight="1">
      <c r="A11" s="182" t="s">
        <v>102</v>
      </c>
      <c r="B11" s="219">
        <v>38.450000000000003</v>
      </c>
      <c r="C11" s="219" t="s">
        <v>115</v>
      </c>
      <c r="D11" s="219">
        <v>61.55</v>
      </c>
      <c r="E11" s="219">
        <v>0</v>
      </c>
    </row>
    <row r="12" spans="1:5" s="35" customFormat="1" ht="18" customHeight="1">
      <c r="A12" s="110" t="s">
        <v>916</v>
      </c>
      <c r="B12" s="220">
        <v>39.68</v>
      </c>
      <c r="C12" s="220" t="s">
        <v>115</v>
      </c>
      <c r="D12" s="220">
        <v>60.31</v>
      </c>
      <c r="E12" s="220">
        <v>0.01</v>
      </c>
    </row>
    <row r="13" spans="1:5" s="35" customFormat="1" ht="18" customHeight="1">
      <c r="A13" s="110" t="s">
        <v>964</v>
      </c>
      <c r="B13" s="220">
        <v>40.799999999999997</v>
      </c>
      <c r="C13" s="220" t="s">
        <v>115</v>
      </c>
      <c r="D13" s="220">
        <v>59.19</v>
      </c>
      <c r="E13" s="220">
        <v>0.01</v>
      </c>
    </row>
    <row r="14" spans="1:5" s="35" customFormat="1" ht="18" customHeight="1">
      <c r="A14" s="110" t="s">
        <v>1091</v>
      </c>
      <c r="B14" s="220">
        <v>43.15</v>
      </c>
      <c r="C14" s="220" t="s">
        <v>115</v>
      </c>
      <c r="D14" s="220">
        <v>56.84</v>
      </c>
      <c r="E14" s="220">
        <v>0.01</v>
      </c>
    </row>
    <row r="15" spans="1:5" s="35" customFormat="1" ht="14.25" customHeight="1">
      <c r="A15" s="1020" t="s">
        <v>1092</v>
      </c>
      <c r="B15" s="1020"/>
      <c r="C15" s="1020"/>
      <c r="D15" s="1020"/>
    </row>
    <row r="16" spans="1:5" s="35" customFormat="1" ht="13.5" customHeight="1">
      <c r="A16" s="1020" t="s">
        <v>211</v>
      </c>
      <c r="B16" s="1020"/>
      <c r="C16" s="1020"/>
      <c r="D16" s="1020"/>
    </row>
    <row r="17" s="35" customFormat="1" ht="28.35" customHeight="1"/>
  </sheetData>
  <mergeCells count="4">
    <mergeCell ref="A1:E1"/>
    <mergeCell ref="A15:D15"/>
    <mergeCell ref="A16:D16"/>
    <mergeCell ref="A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activeCell="I22" sqref="I22"/>
    </sheetView>
  </sheetViews>
  <sheetFormatPr defaultColWidth="9.140625" defaultRowHeight="15"/>
  <cols>
    <col min="1" max="11" width="14.5703125" style="201" bestFit="1" customWidth="1"/>
    <col min="12" max="12" width="15" style="201" bestFit="1" customWidth="1"/>
    <col min="13" max="13" width="4.5703125" style="201" bestFit="1" customWidth="1"/>
    <col min="14" max="16384" width="9.140625" style="201"/>
  </cols>
  <sheetData>
    <row r="1" spans="1:12" ht="16.5" customHeight="1">
      <c r="A1" s="939" t="s">
        <v>26</v>
      </c>
      <c r="B1" s="939"/>
      <c r="C1" s="939"/>
      <c r="D1" s="939"/>
      <c r="E1" s="939"/>
      <c r="F1" s="939"/>
      <c r="G1" s="939"/>
      <c r="H1" s="939"/>
      <c r="I1" s="939"/>
      <c r="J1" s="939"/>
      <c r="K1" s="939"/>
      <c r="L1" s="939"/>
    </row>
    <row r="2" spans="1:12" s="292" customFormat="1" ht="15" customHeight="1">
      <c r="A2" s="1029" t="s">
        <v>112</v>
      </c>
      <c r="B2" s="940" t="s">
        <v>159</v>
      </c>
      <c r="C2" s="967" t="s">
        <v>404</v>
      </c>
      <c r="D2" s="979"/>
      <c r="E2" s="976" t="s">
        <v>405</v>
      </c>
      <c r="F2" s="977"/>
      <c r="G2" s="977"/>
      <c r="H2" s="978"/>
      <c r="I2" s="967" t="s">
        <v>90</v>
      </c>
      <c r="J2" s="979"/>
      <c r="K2" s="970" t="s">
        <v>406</v>
      </c>
      <c r="L2" s="971"/>
    </row>
    <row r="3" spans="1:12" s="292" customFormat="1" ht="15" customHeight="1">
      <c r="A3" s="1068"/>
      <c r="B3" s="1069"/>
      <c r="C3" s="1070"/>
      <c r="D3" s="1071"/>
      <c r="E3" s="976" t="s">
        <v>376</v>
      </c>
      <c r="F3" s="978"/>
      <c r="G3" s="976" t="s">
        <v>377</v>
      </c>
      <c r="H3" s="978"/>
      <c r="I3" s="1070"/>
      <c r="J3" s="1071"/>
      <c r="K3" s="1072"/>
      <c r="L3" s="1073"/>
    </row>
    <row r="4" spans="1:12" s="292" customFormat="1" ht="35.25" customHeight="1">
      <c r="A4" s="1030"/>
      <c r="B4" s="941"/>
      <c r="C4" s="571" t="s">
        <v>407</v>
      </c>
      <c r="D4" s="571" t="s">
        <v>174</v>
      </c>
      <c r="E4" s="571" t="s">
        <v>407</v>
      </c>
      <c r="F4" s="571" t="s">
        <v>174</v>
      </c>
      <c r="G4" s="571" t="s">
        <v>407</v>
      </c>
      <c r="H4" s="571" t="s">
        <v>174</v>
      </c>
      <c r="I4" s="571" t="s">
        <v>407</v>
      </c>
      <c r="J4" s="571" t="s">
        <v>174</v>
      </c>
      <c r="K4" s="571" t="s">
        <v>408</v>
      </c>
      <c r="L4" s="294" t="s">
        <v>611</v>
      </c>
    </row>
    <row r="5" spans="1:12" s="577" customFormat="1" ht="18" customHeight="1">
      <c r="A5" s="103" t="s">
        <v>95</v>
      </c>
      <c r="B5" s="575">
        <v>245</v>
      </c>
      <c r="C5" s="576">
        <v>279663049</v>
      </c>
      <c r="D5" s="310">
        <v>2080300.7381</v>
      </c>
      <c r="E5" s="576">
        <v>173893935</v>
      </c>
      <c r="F5" s="310">
        <v>1313554.3842</v>
      </c>
      <c r="G5" s="576">
        <v>236912650</v>
      </c>
      <c r="H5" s="310">
        <v>1729908.2962</v>
      </c>
      <c r="I5" s="576">
        <v>690469634</v>
      </c>
      <c r="J5" s="310">
        <v>5123763.4285000004</v>
      </c>
      <c r="K5" s="310">
        <v>3394501</v>
      </c>
      <c r="L5" s="311">
        <v>24962.0764036</v>
      </c>
    </row>
    <row r="6" spans="1:12" s="577" customFormat="1" ht="18" customHeight="1">
      <c r="A6" s="103" t="s">
        <v>96</v>
      </c>
      <c r="B6" s="575">
        <v>182</v>
      </c>
      <c r="C6" s="576">
        <v>271099606</v>
      </c>
      <c r="D6" s="310">
        <v>2022103.267</v>
      </c>
      <c r="E6" s="576">
        <v>149567638</v>
      </c>
      <c r="F6" s="310">
        <v>1134946.7758000002</v>
      </c>
      <c r="G6" s="576">
        <v>192400591</v>
      </c>
      <c r="H6" s="310">
        <v>1405937.449</v>
      </c>
      <c r="I6" s="576">
        <v>613067835</v>
      </c>
      <c r="J6" s="310">
        <v>4562987.4918</v>
      </c>
      <c r="K6" s="310">
        <v>1095061</v>
      </c>
      <c r="L6" s="311">
        <v>8131.9727373199994</v>
      </c>
    </row>
    <row r="7" spans="1:12" s="292" customFormat="1" ht="18" customHeight="1">
      <c r="A7" s="104" t="s">
        <v>97</v>
      </c>
      <c r="B7" s="316">
        <v>17</v>
      </c>
      <c r="C7" s="578">
        <v>28943849</v>
      </c>
      <c r="D7" s="315">
        <v>216766.67550000001</v>
      </c>
      <c r="E7" s="315">
        <v>9248029</v>
      </c>
      <c r="F7" s="314">
        <v>70236.0386</v>
      </c>
      <c r="G7" s="578">
        <v>22091308</v>
      </c>
      <c r="H7" s="315">
        <v>161633.03469999999</v>
      </c>
      <c r="I7" s="578">
        <v>60283186</v>
      </c>
      <c r="J7" s="315">
        <v>448635.7488</v>
      </c>
      <c r="K7" s="315">
        <v>1418151</v>
      </c>
      <c r="L7" s="314">
        <v>10526.741203359999</v>
      </c>
    </row>
    <row r="8" spans="1:12" s="292" customFormat="1" ht="18" customHeight="1">
      <c r="A8" s="104" t="s">
        <v>98</v>
      </c>
      <c r="B8" s="316">
        <v>19</v>
      </c>
      <c r="C8" s="578">
        <v>21396919</v>
      </c>
      <c r="D8" s="315">
        <v>157225.9332</v>
      </c>
      <c r="E8" s="578">
        <v>13965151</v>
      </c>
      <c r="F8" s="315">
        <v>104665.477</v>
      </c>
      <c r="G8" s="578">
        <v>21581974</v>
      </c>
      <c r="H8" s="315">
        <v>156054.1526</v>
      </c>
      <c r="I8" s="578">
        <v>56944044</v>
      </c>
      <c r="J8" s="315">
        <v>417945.56280000001</v>
      </c>
      <c r="K8" s="315">
        <v>1026493</v>
      </c>
      <c r="L8" s="314">
        <v>7450.1315374100004</v>
      </c>
    </row>
    <row r="9" spans="1:12" s="292" customFormat="1" ht="18" customHeight="1">
      <c r="A9" s="104" t="s">
        <v>99</v>
      </c>
      <c r="B9" s="316">
        <v>22</v>
      </c>
      <c r="C9" s="578">
        <v>27340609</v>
      </c>
      <c r="D9" s="315">
        <v>202069.9669</v>
      </c>
      <c r="E9" s="578">
        <v>17722317</v>
      </c>
      <c r="F9" s="315">
        <v>133214.236</v>
      </c>
      <c r="G9" s="578">
        <v>23230681</v>
      </c>
      <c r="H9" s="315">
        <v>167981.63680000001</v>
      </c>
      <c r="I9" s="578">
        <v>68293607</v>
      </c>
      <c r="J9" s="315">
        <v>503265.83970000001</v>
      </c>
      <c r="K9" s="315">
        <v>889856</v>
      </c>
      <c r="L9" s="314">
        <v>6633.1621851999998</v>
      </c>
    </row>
    <row r="10" spans="1:12" s="292" customFormat="1" ht="18" customHeight="1">
      <c r="A10" s="104" t="s">
        <v>100</v>
      </c>
      <c r="B10" s="316">
        <v>21</v>
      </c>
      <c r="C10" s="578">
        <v>27023172</v>
      </c>
      <c r="D10" s="315">
        <v>202309.82759999999</v>
      </c>
      <c r="E10" s="578">
        <v>18645857</v>
      </c>
      <c r="F10" s="315">
        <v>142036.01019999999</v>
      </c>
      <c r="G10" s="578">
        <v>21390181</v>
      </c>
      <c r="H10" s="315">
        <v>156617.6881</v>
      </c>
      <c r="I10" s="578">
        <v>67059210</v>
      </c>
      <c r="J10" s="315">
        <v>500963.52590000001</v>
      </c>
      <c r="K10" s="315">
        <v>934285</v>
      </c>
      <c r="L10" s="314">
        <v>24066.45</v>
      </c>
    </row>
    <row r="11" spans="1:12" s="292" customFormat="1" ht="18" customHeight="1">
      <c r="A11" s="104" t="s">
        <v>101</v>
      </c>
      <c r="B11" s="316">
        <v>20</v>
      </c>
      <c r="C11" s="578">
        <v>26244513</v>
      </c>
      <c r="D11" s="315">
        <v>195167.18210000001</v>
      </c>
      <c r="E11" s="578">
        <v>20847092</v>
      </c>
      <c r="F11" s="315">
        <v>158252.52900000001</v>
      </c>
      <c r="G11" s="578">
        <v>17163272</v>
      </c>
      <c r="H11" s="315">
        <v>125482.42049999999</v>
      </c>
      <c r="I11" s="578">
        <v>64254877</v>
      </c>
      <c r="J11" s="315">
        <v>478902.13160000002</v>
      </c>
      <c r="K11" s="315">
        <v>694746</v>
      </c>
      <c r="L11" s="314">
        <v>5105.6033461400002</v>
      </c>
    </row>
    <row r="12" spans="1:12" s="292" customFormat="1" ht="18" customHeight="1">
      <c r="A12" s="251" t="s">
        <v>102</v>
      </c>
      <c r="B12" s="579">
        <v>21</v>
      </c>
      <c r="C12" s="580">
        <v>31807379</v>
      </c>
      <c r="D12" s="318">
        <v>234728.40530000001</v>
      </c>
      <c r="E12" s="580">
        <v>19934403</v>
      </c>
      <c r="F12" s="318">
        <v>150041.34640000001</v>
      </c>
      <c r="G12" s="580">
        <v>20245405</v>
      </c>
      <c r="H12" s="318">
        <v>146786.10649999999</v>
      </c>
      <c r="I12" s="580">
        <v>71987187</v>
      </c>
      <c r="J12" s="318">
        <v>531555.85820000002</v>
      </c>
      <c r="K12" s="318">
        <v>694069</v>
      </c>
      <c r="L12" s="319">
        <v>5179.2663607599998</v>
      </c>
    </row>
    <row r="13" spans="1:12" s="292" customFormat="1" ht="18" customHeight="1">
      <c r="A13" s="254" t="s">
        <v>916</v>
      </c>
      <c r="B13" s="581">
        <v>19</v>
      </c>
      <c r="C13" s="582">
        <v>34395090</v>
      </c>
      <c r="D13" s="321">
        <v>258365.9877</v>
      </c>
      <c r="E13" s="582">
        <v>13729800</v>
      </c>
      <c r="F13" s="321">
        <v>104933.1354</v>
      </c>
      <c r="G13" s="582">
        <v>20732955</v>
      </c>
      <c r="H13" s="321">
        <v>152435.88399999999</v>
      </c>
      <c r="I13" s="582">
        <v>68857845</v>
      </c>
      <c r="J13" s="321">
        <v>515735.00709999999</v>
      </c>
      <c r="K13" s="321">
        <v>856087</v>
      </c>
      <c r="L13" s="322">
        <v>6491.8149106000001</v>
      </c>
    </row>
    <row r="14" spans="1:12" s="292" customFormat="1" ht="18" customHeight="1">
      <c r="A14" s="307">
        <v>44504</v>
      </c>
      <c r="B14" s="581">
        <v>20</v>
      </c>
      <c r="C14" s="582">
        <v>34868013</v>
      </c>
      <c r="D14" s="321">
        <v>260539.90719999996</v>
      </c>
      <c r="E14" s="582">
        <v>15532585</v>
      </c>
      <c r="F14" s="321">
        <v>118062.061</v>
      </c>
      <c r="G14" s="582">
        <v>20275530</v>
      </c>
      <c r="H14" s="321">
        <v>148879.46969999999</v>
      </c>
      <c r="I14" s="582">
        <v>70676128</v>
      </c>
      <c r="J14" s="321">
        <v>527481.43790000002</v>
      </c>
      <c r="K14" s="321">
        <v>882422</v>
      </c>
      <c r="L14" s="322">
        <v>6656.2803964500008</v>
      </c>
    </row>
    <row r="15" spans="1:12" s="292" customFormat="1" ht="18" customHeight="1">
      <c r="A15" s="307">
        <v>44531</v>
      </c>
      <c r="B15" s="581">
        <v>23</v>
      </c>
      <c r="C15" s="582">
        <v>39080062</v>
      </c>
      <c r="D15" s="321">
        <v>294929.38150000008</v>
      </c>
      <c r="E15" s="582">
        <v>19942404</v>
      </c>
      <c r="F15" s="321">
        <v>153505.94219999999</v>
      </c>
      <c r="G15" s="582">
        <v>25689285</v>
      </c>
      <c r="H15" s="321">
        <v>190067.05609999999</v>
      </c>
      <c r="I15" s="582">
        <v>84711751</v>
      </c>
      <c r="J15" s="321">
        <v>638502.37979999988</v>
      </c>
      <c r="K15" s="321">
        <v>1095061</v>
      </c>
      <c r="L15" s="322">
        <v>8131.9727373199994</v>
      </c>
    </row>
    <row r="16" spans="1:12" s="292" customFormat="1" ht="15" customHeight="1">
      <c r="A16" s="939" t="s">
        <v>1092</v>
      </c>
      <c r="B16" s="939"/>
      <c r="C16" s="939"/>
      <c r="D16" s="939"/>
      <c r="E16" s="939"/>
      <c r="F16" s="939"/>
      <c r="G16" s="939"/>
      <c r="H16" s="939"/>
      <c r="I16" s="939"/>
      <c r="J16" s="939"/>
      <c r="K16" s="939"/>
      <c r="L16" s="939"/>
    </row>
    <row r="17" spans="1:12" s="292" customFormat="1" ht="13.5" customHeight="1">
      <c r="A17" s="939" t="s">
        <v>409</v>
      </c>
      <c r="B17" s="939"/>
      <c r="C17" s="939"/>
      <c r="D17" s="939"/>
      <c r="E17" s="939"/>
      <c r="F17" s="939"/>
      <c r="G17" s="939"/>
      <c r="H17" s="939"/>
      <c r="I17" s="939"/>
      <c r="J17" s="939"/>
      <c r="K17" s="939"/>
      <c r="L17" s="939"/>
    </row>
    <row r="18" spans="1:12" s="292" customFormat="1" ht="26.85" customHeight="1"/>
    <row r="20" spans="1:12">
      <c r="C20" s="583"/>
      <c r="D20" s="583"/>
      <c r="E20" s="583"/>
      <c r="F20" s="583"/>
      <c r="G20" s="583"/>
      <c r="H20" s="583"/>
      <c r="I20" s="583"/>
      <c r="J20" s="583"/>
    </row>
    <row r="21" spans="1:12">
      <c r="I21" s="583"/>
      <c r="J21" s="583"/>
    </row>
    <row r="22" spans="1:12">
      <c r="I22" s="583"/>
      <c r="J22" s="583"/>
    </row>
    <row r="23" spans="1:12">
      <c r="I23" s="583"/>
      <c r="J23" s="583"/>
    </row>
    <row r="24" spans="1:12">
      <c r="I24" s="583"/>
      <c r="J24" s="583"/>
    </row>
    <row r="25" spans="1:12">
      <c r="I25" s="583"/>
      <c r="J25" s="583"/>
    </row>
    <row r="26" spans="1:12">
      <c r="I26" s="583"/>
      <c r="J26" s="583"/>
    </row>
    <row r="27" spans="1:12">
      <c r="I27" s="583"/>
      <c r="J27" s="583"/>
    </row>
    <row r="28" spans="1:12">
      <c r="I28" s="583"/>
      <c r="J28" s="583"/>
    </row>
  </sheetData>
  <mergeCells count="11">
    <mergeCell ref="G3:H3"/>
    <mergeCell ref="A16:L16"/>
    <mergeCell ref="A17:L17"/>
    <mergeCell ref="A1:L1"/>
    <mergeCell ref="A2:A4"/>
    <mergeCell ref="B2:B4"/>
    <mergeCell ref="C2:D3"/>
    <mergeCell ref="E2:H2"/>
    <mergeCell ref="I2:J3"/>
    <mergeCell ref="K2:L3"/>
    <mergeCell ref="E3:F3"/>
  </mergeCells>
  <printOptions horizontalCentered="1"/>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F25" sqref="F25"/>
    </sheetView>
  </sheetViews>
  <sheetFormatPr defaultColWidth="9.140625" defaultRowHeight="15"/>
  <cols>
    <col min="1" max="1" width="9.42578125" style="17" bestFit="1" customWidth="1"/>
    <col min="2" max="2" width="7.85546875" style="17" bestFit="1" customWidth="1"/>
    <col min="3" max="8" width="12.42578125" style="17" bestFit="1" customWidth="1"/>
    <col min="9" max="9" width="14.5703125" style="17" customWidth="1"/>
    <col min="10" max="11" width="12.42578125" style="17" bestFit="1" customWidth="1"/>
    <col min="12" max="12" width="10.85546875" style="17" bestFit="1" customWidth="1"/>
    <col min="13" max="13" width="6" style="17" bestFit="1" customWidth="1"/>
    <col min="14" max="16384" width="9.140625" style="17"/>
  </cols>
  <sheetData>
    <row r="1" spans="1:12" ht="15.75" customHeight="1">
      <c r="A1" s="939" t="s">
        <v>27</v>
      </c>
      <c r="B1" s="939"/>
      <c r="C1" s="939"/>
      <c r="D1" s="939"/>
      <c r="E1" s="939"/>
      <c r="F1" s="939"/>
      <c r="G1" s="939"/>
      <c r="H1" s="939"/>
      <c r="I1" s="939"/>
      <c r="J1" s="939"/>
      <c r="K1" s="939"/>
      <c r="L1" s="939"/>
    </row>
    <row r="2" spans="1:12" s="35" customFormat="1" ht="25.5" customHeight="1">
      <c r="A2" s="958" t="s">
        <v>370</v>
      </c>
      <c r="B2" s="958" t="s">
        <v>410</v>
      </c>
      <c r="C2" s="996" t="s">
        <v>404</v>
      </c>
      <c r="D2" s="997"/>
      <c r="E2" s="996" t="s">
        <v>411</v>
      </c>
      <c r="F2" s="1002"/>
      <c r="G2" s="1002"/>
      <c r="H2" s="997"/>
      <c r="I2" s="996" t="s">
        <v>90</v>
      </c>
      <c r="J2" s="997"/>
      <c r="K2" s="956" t="s">
        <v>412</v>
      </c>
      <c r="L2" s="957"/>
    </row>
    <row r="3" spans="1:12" s="35" customFormat="1" ht="18" customHeight="1">
      <c r="A3" s="1055"/>
      <c r="B3" s="1055"/>
      <c r="C3" s="1063" t="s">
        <v>378</v>
      </c>
      <c r="D3" s="1063" t="s">
        <v>612</v>
      </c>
      <c r="E3" s="996" t="s">
        <v>376</v>
      </c>
      <c r="F3" s="997"/>
      <c r="G3" s="996" t="s">
        <v>377</v>
      </c>
      <c r="H3" s="997"/>
      <c r="I3" s="1074" t="s">
        <v>407</v>
      </c>
      <c r="J3" s="1074" t="s">
        <v>174</v>
      </c>
      <c r="K3" s="1063" t="s">
        <v>378</v>
      </c>
      <c r="L3" s="1063" t="s">
        <v>613</v>
      </c>
    </row>
    <row r="4" spans="1:12" s="35" customFormat="1" ht="36.75" customHeight="1">
      <c r="A4" s="959"/>
      <c r="B4" s="959"/>
      <c r="C4" s="1064"/>
      <c r="D4" s="1064"/>
      <c r="E4" s="45" t="s">
        <v>407</v>
      </c>
      <c r="F4" s="45" t="s">
        <v>174</v>
      </c>
      <c r="G4" s="45" t="s">
        <v>407</v>
      </c>
      <c r="H4" s="45" t="s">
        <v>174</v>
      </c>
      <c r="I4" s="1075"/>
      <c r="J4" s="1075"/>
      <c r="K4" s="1064"/>
      <c r="L4" s="1064"/>
    </row>
    <row r="5" spans="1:12" s="42" customFormat="1" ht="18" customHeight="1">
      <c r="A5" s="24" t="s">
        <v>95</v>
      </c>
      <c r="B5" s="27">
        <v>245</v>
      </c>
      <c r="C5" s="58">
        <v>736740585</v>
      </c>
      <c r="D5" s="41">
        <v>5723576.9960000003</v>
      </c>
      <c r="E5" s="58">
        <v>454008515</v>
      </c>
      <c r="F5" s="41">
        <v>3383709.9840000002</v>
      </c>
      <c r="G5" s="58">
        <v>404942926</v>
      </c>
      <c r="H5" s="41">
        <v>2998690.898</v>
      </c>
      <c r="I5" s="92">
        <v>1595692026</v>
      </c>
      <c r="J5" s="58">
        <v>12105977.880000001</v>
      </c>
      <c r="K5" s="41">
        <v>9971876</v>
      </c>
      <c r="L5" s="26">
        <v>83132.887100000007</v>
      </c>
    </row>
    <row r="6" spans="1:12" s="42" customFormat="1" ht="18" customHeight="1">
      <c r="A6" s="24" t="s">
        <v>96</v>
      </c>
      <c r="B6" s="27">
        <v>182</v>
      </c>
      <c r="C6" s="58">
        <v>605472286</v>
      </c>
      <c r="D6" s="41">
        <v>4716938.3600000003</v>
      </c>
      <c r="E6" s="58">
        <v>645130699</v>
      </c>
      <c r="F6" s="41">
        <v>4826014.29</v>
      </c>
      <c r="G6" s="58">
        <v>546523804</v>
      </c>
      <c r="H6" s="41">
        <v>4067598</v>
      </c>
      <c r="I6" s="92">
        <v>1797126789</v>
      </c>
      <c r="J6" s="58">
        <v>13610550.65</v>
      </c>
      <c r="K6" s="41">
        <v>9843109</v>
      </c>
      <c r="L6" s="26">
        <v>84477.358300000007</v>
      </c>
    </row>
    <row r="7" spans="1:12" s="35" customFormat="1" ht="18" customHeight="1">
      <c r="A7" s="20" t="s">
        <v>97</v>
      </c>
      <c r="B7" s="23">
        <v>17</v>
      </c>
      <c r="C7" s="59">
        <v>77097710</v>
      </c>
      <c r="D7" s="38">
        <v>599828.6</v>
      </c>
      <c r="E7" s="59">
        <v>61144995</v>
      </c>
      <c r="F7" s="38">
        <v>459218.1</v>
      </c>
      <c r="G7" s="59">
        <v>57945624</v>
      </c>
      <c r="H7" s="38">
        <v>431591.06</v>
      </c>
      <c r="I7" s="59">
        <v>196188329</v>
      </c>
      <c r="J7" s="38">
        <v>1490637.77</v>
      </c>
      <c r="K7" s="38">
        <v>7901511</v>
      </c>
      <c r="L7" s="22">
        <v>65798.03</v>
      </c>
    </row>
    <row r="8" spans="1:12" s="35" customFormat="1" ht="18" customHeight="1">
      <c r="A8" s="20" t="s">
        <v>98</v>
      </c>
      <c r="B8" s="23">
        <v>19</v>
      </c>
      <c r="C8" s="59">
        <v>56850686</v>
      </c>
      <c r="D8" s="38">
        <v>440072.18</v>
      </c>
      <c r="E8" s="59">
        <v>51086961</v>
      </c>
      <c r="F8" s="38">
        <v>377143.99</v>
      </c>
      <c r="G8" s="59">
        <v>39226911</v>
      </c>
      <c r="H8" s="38">
        <v>288161.39</v>
      </c>
      <c r="I8" s="59">
        <v>147164558</v>
      </c>
      <c r="J8" s="38">
        <v>1105377.56</v>
      </c>
      <c r="K8" s="38">
        <v>6569856</v>
      </c>
      <c r="L8" s="22">
        <v>48444.442999999999</v>
      </c>
    </row>
    <row r="9" spans="1:12" s="35" customFormat="1" ht="18" customHeight="1">
      <c r="A9" s="20" t="s">
        <v>99</v>
      </c>
      <c r="B9" s="23">
        <v>22</v>
      </c>
      <c r="C9" s="59">
        <v>67110350</v>
      </c>
      <c r="D9" s="38">
        <v>524356.92000000004</v>
      </c>
      <c r="E9" s="59">
        <v>63848994</v>
      </c>
      <c r="F9" s="38">
        <v>472366.5</v>
      </c>
      <c r="G9" s="59">
        <v>51934770</v>
      </c>
      <c r="H9" s="38">
        <v>381970.21</v>
      </c>
      <c r="I9" s="59">
        <v>182894114</v>
      </c>
      <c r="J9" s="38">
        <v>1378693.62</v>
      </c>
      <c r="K9" s="38">
        <v>6508416</v>
      </c>
      <c r="L9" s="22">
        <v>48850.145799999998</v>
      </c>
    </row>
    <row r="10" spans="1:12" s="35" customFormat="1" ht="18" customHeight="1">
      <c r="A10" s="20" t="s">
        <v>100</v>
      </c>
      <c r="B10" s="23">
        <v>21</v>
      </c>
      <c r="C10" s="59">
        <v>63933391</v>
      </c>
      <c r="D10" s="38">
        <v>509987.59</v>
      </c>
      <c r="E10" s="59">
        <v>64678549</v>
      </c>
      <c r="F10" s="38">
        <v>484907.35</v>
      </c>
      <c r="G10" s="59">
        <v>52544788</v>
      </c>
      <c r="H10" s="38">
        <v>391873.75</v>
      </c>
      <c r="I10" s="59">
        <v>181156728</v>
      </c>
      <c r="J10" s="38">
        <v>1386768.69</v>
      </c>
      <c r="K10" s="38">
        <v>7904532</v>
      </c>
      <c r="L10" s="22">
        <v>68184.889200000005</v>
      </c>
    </row>
    <row r="11" spans="1:12" s="35" customFormat="1" ht="18" customHeight="1">
      <c r="A11" s="20" t="s">
        <v>101</v>
      </c>
      <c r="B11" s="23">
        <v>20</v>
      </c>
      <c r="C11" s="59">
        <v>50496066</v>
      </c>
      <c r="D11" s="38">
        <v>398050.39</v>
      </c>
      <c r="E11" s="59">
        <v>50880844</v>
      </c>
      <c r="F11" s="38">
        <v>379236.04</v>
      </c>
      <c r="G11" s="59">
        <v>40382624</v>
      </c>
      <c r="H11" s="38">
        <v>299575.59999999899</v>
      </c>
      <c r="I11" s="59">
        <v>141759534</v>
      </c>
      <c r="J11" s="38">
        <v>1076862.04</v>
      </c>
      <c r="K11" s="38">
        <v>7633035</v>
      </c>
      <c r="L11" s="22">
        <v>56834.369700000003</v>
      </c>
    </row>
    <row r="12" spans="1:12" s="35" customFormat="1" ht="18" customHeight="1">
      <c r="A12" s="182" t="s">
        <v>102</v>
      </c>
      <c r="B12" s="108">
        <v>21</v>
      </c>
      <c r="C12" s="109">
        <v>61175244</v>
      </c>
      <c r="D12" s="107">
        <v>471186.43</v>
      </c>
      <c r="E12" s="109">
        <v>74632695</v>
      </c>
      <c r="F12" s="107">
        <v>552206.03</v>
      </c>
      <c r="G12" s="109">
        <v>63280181</v>
      </c>
      <c r="H12" s="107">
        <v>465923.69</v>
      </c>
      <c r="I12" s="109">
        <v>199088120</v>
      </c>
      <c r="J12" s="107">
        <v>1489316.15</v>
      </c>
      <c r="K12" s="107">
        <v>6916948</v>
      </c>
      <c r="L12" s="106">
        <v>51929.506000000001</v>
      </c>
    </row>
    <row r="13" spans="1:12" s="35" customFormat="1" ht="18" customHeight="1">
      <c r="A13" s="110" t="s">
        <v>916</v>
      </c>
      <c r="B13" s="111">
        <v>19</v>
      </c>
      <c r="C13" s="112">
        <v>73140879</v>
      </c>
      <c r="D13" s="53">
        <v>568375.02</v>
      </c>
      <c r="E13" s="112">
        <v>80263272</v>
      </c>
      <c r="F13" s="53">
        <v>604617.49</v>
      </c>
      <c r="G13" s="112">
        <v>75325231</v>
      </c>
      <c r="H13" s="53">
        <v>564284.76</v>
      </c>
      <c r="I13" s="112">
        <v>228729382</v>
      </c>
      <c r="J13" s="53">
        <v>1737277.28</v>
      </c>
      <c r="K13" s="53">
        <v>8517351</v>
      </c>
      <c r="L13" s="52">
        <v>71945.138200000001</v>
      </c>
    </row>
    <row r="14" spans="1:12" s="35" customFormat="1" ht="18" customHeight="1">
      <c r="A14" s="110" t="s">
        <v>964</v>
      </c>
      <c r="B14" s="111">
        <v>20</v>
      </c>
      <c r="C14" s="112">
        <v>67341735</v>
      </c>
      <c r="D14" s="53">
        <v>520119.54</v>
      </c>
      <c r="E14" s="112">
        <v>83330691</v>
      </c>
      <c r="F14" s="53">
        <v>624212.74</v>
      </c>
      <c r="G14" s="112">
        <v>63720262</v>
      </c>
      <c r="H14" s="53">
        <v>474885.33</v>
      </c>
      <c r="I14" s="112">
        <v>214392688</v>
      </c>
      <c r="J14" s="53">
        <v>1619217.61</v>
      </c>
      <c r="K14" s="53">
        <v>7752350</v>
      </c>
      <c r="L14" s="52">
        <v>58638.4571</v>
      </c>
    </row>
    <row r="15" spans="1:12" s="35" customFormat="1" ht="18" customHeight="1">
      <c r="A15" s="110" t="s">
        <v>1091</v>
      </c>
      <c r="B15" s="111">
        <v>23</v>
      </c>
      <c r="C15" s="112">
        <v>88326225</v>
      </c>
      <c r="D15" s="53">
        <v>684961.69</v>
      </c>
      <c r="E15" s="112">
        <v>115263698</v>
      </c>
      <c r="F15" s="53">
        <v>872106.05</v>
      </c>
      <c r="G15" s="112">
        <v>102163413</v>
      </c>
      <c r="H15" s="53">
        <v>769332.2</v>
      </c>
      <c r="I15" s="112">
        <v>305753336</v>
      </c>
      <c r="J15" s="53">
        <v>2326399.94</v>
      </c>
      <c r="K15" s="53">
        <v>9843109</v>
      </c>
      <c r="L15" s="52">
        <v>84477.358300000007</v>
      </c>
    </row>
    <row r="16" spans="1:12" s="35" customFormat="1" ht="15" customHeight="1">
      <c r="A16" s="1020" t="s">
        <v>413</v>
      </c>
      <c r="B16" s="1020"/>
      <c r="C16" s="1020"/>
      <c r="D16" s="1020"/>
      <c r="E16" s="1020"/>
      <c r="F16" s="1020"/>
      <c r="G16" s="1020"/>
      <c r="H16" s="1020"/>
      <c r="I16" s="1020"/>
      <c r="J16" s="1020"/>
      <c r="K16" s="1020"/>
      <c r="L16" s="1020"/>
    </row>
    <row r="17" spans="1:12" s="35" customFormat="1" ht="13.5" customHeight="1">
      <c r="A17" s="1020" t="s">
        <v>1092</v>
      </c>
      <c r="B17" s="1020"/>
      <c r="C17" s="1020"/>
      <c r="D17" s="1020"/>
      <c r="E17" s="1020"/>
      <c r="F17" s="1020"/>
      <c r="G17" s="1020"/>
      <c r="H17" s="1020"/>
      <c r="I17" s="1020"/>
      <c r="J17" s="1020"/>
      <c r="K17" s="1020"/>
      <c r="L17" s="1020"/>
    </row>
    <row r="18" spans="1:12" s="35" customFormat="1" ht="13.5" customHeight="1">
      <c r="A18" s="1020" t="s">
        <v>211</v>
      </c>
      <c r="B18" s="1020"/>
      <c r="C18" s="1020"/>
      <c r="D18" s="1020"/>
      <c r="E18" s="1020"/>
      <c r="F18" s="1020"/>
      <c r="G18" s="1020"/>
      <c r="H18" s="1020"/>
      <c r="I18" s="1020"/>
      <c r="J18" s="1020"/>
      <c r="K18" s="1020"/>
      <c r="L18" s="1020"/>
    </row>
    <row r="19" spans="1:12" s="35" customFormat="1" ht="28.35" customHeight="1"/>
  </sheetData>
  <mergeCells count="18">
    <mergeCell ref="A1:L1"/>
    <mergeCell ref="A2:A4"/>
    <mergeCell ref="B2:B4"/>
    <mergeCell ref="C2:D2"/>
    <mergeCell ref="E2:H2"/>
    <mergeCell ref="I2:J2"/>
    <mergeCell ref="K2:L2"/>
    <mergeCell ref="C3:C4"/>
    <mergeCell ref="D3:D4"/>
    <mergeCell ref="E3:F3"/>
    <mergeCell ref="A17:L17"/>
    <mergeCell ref="A18:L18"/>
    <mergeCell ref="G3:H3"/>
    <mergeCell ref="I3:I4"/>
    <mergeCell ref="J3:J4"/>
    <mergeCell ref="K3:K4"/>
    <mergeCell ref="L3:L4"/>
    <mergeCell ref="A16:L16"/>
  </mergeCells>
  <printOptions horizontalCentered="1"/>
  <pageMargins left="0.78431372549019618" right="0.78431372549019618" top="0.98039215686274517" bottom="0.98039215686274517" header="0.50980392156862753" footer="0.50980392156862753"/>
  <pageSetup paperSize="9" scale="92"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H22" sqref="H22"/>
    </sheetView>
  </sheetViews>
  <sheetFormatPr defaultColWidth="9.140625" defaultRowHeight="15"/>
  <cols>
    <col min="1" max="1" width="9.42578125" style="17" bestFit="1" customWidth="1"/>
    <col min="2" max="2" width="7.5703125" style="17" bestFit="1" customWidth="1"/>
    <col min="3" max="9" width="12.140625" style="17" bestFit="1" customWidth="1"/>
    <col min="10" max="10" width="10" style="17" bestFit="1" customWidth="1"/>
    <col min="11" max="11" width="14.140625" style="17" bestFit="1" customWidth="1"/>
    <col min="12" max="12" width="9.140625" style="17" bestFit="1" customWidth="1"/>
    <col min="13" max="13" width="7.5703125" style="17" bestFit="1" customWidth="1"/>
    <col min="14" max="16384" width="9.140625" style="17"/>
  </cols>
  <sheetData>
    <row r="1" spans="1:12" ht="15.75" customHeight="1">
      <c r="A1" s="939" t="s">
        <v>28</v>
      </c>
      <c r="B1" s="939"/>
      <c r="C1" s="939"/>
      <c r="D1" s="939"/>
      <c r="E1" s="939"/>
      <c r="F1" s="939"/>
      <c r="G1" s="939"/>
      <c r="H1" s="939"/>
      <c r="I1" s="939"/>
      <c r="J1" s="939"/>
      <c r="K1" s="939"/>
      <c r="L1" s="939"/>
    </row>
    <row r="2" spans="1:12" s="35" customFormat="1" ht="41.25" customHeight="1">
      <c r="A2" s="958" t="s">
        <v>370</v>
      </c>
      <c r="B2" s="958" t="s">
        <v>410</v>
      </c>
      <c r="C2" s="996" t="s">
        <v>404</v>
      </c>
      <c r="D2" s="997"/>
      <c r="E2" s="1056" t="s">
        <v>411</v>
      </c>
      <c r="F2" s="1056"/>
      <c r="G2" s="1056"/>
      <c r="H2" s="1056"/>
      <c r="I2" s="996" t="s">
        <v>90</v>
      </c>
      <c r="J2" s="997"/>
      <c r="K2" s="1077" t="s">
        <v>412</v>
      </c>
      <c r="L2" s="1078"/>
    </row>
    <row r="3" spans="1:12" s="35" customFormat="1" ht="18" customHeight="1">
      <c r="A3" s="1055"/>
      <c r="B3" s="1055"/>
      <c r="C3" s="1063" t="s">
        <v>378</v>
      </c>
      <c r="D3" s="1063" t="s">
        <v>612</v>
      </c>
      <c r="E3" s="996" t="s">
        <v>376</v>
      </c>
      <c r="F3" s="997"/>
      <c r="G3" s="996" t="s">
        <v>377</v>
      </c>
      <c r="H3" s="997"/>
      <c r="I3" s="958" t="s">
        <v>408</v>
      </c>
      <c r="J3" s="1076" t="s">
        <v>614</v>
      </c>
      <c r="K3" s="1063" t="s">
        <v>378</v>
      </c>
      <c r="L3" s="1063" t="s">
        <v>613</v>
      </c>
    </row>
    <row r="4" spans="1:12" s="35" customFormat="1" ht="39" customHeight="1">
      <c r="A4" s="959"/>
      <c r="B4" s="959"/>
      <c r="C4" s="1064"/>
      <c r="D4" s="1064"/>
      <c r="E4" s="69" t="s">
        <v>378</v>
      </c>
      <c r="F4" s="69" t="s">
        <v>607</v>
      </c>
      <c r="G4" s="69" t="s">
        <v>378</v>
      </c>
      <c r="H4" s="69" t="s">
        <v>612</v>
      </c>
      <c r="I4" s="959"/>
      <c r="J4" s="1076"/>
      <c r="K4" s="1064"/>
      <c r="L4" s="1064"/>
    </row>
    <row r="5" spans="1:12" s="42" customFormat="1" ht="18" customHeight="1">
      <c r="A5" s="24" t="s">
        <v>95</v>
      </c>
      <c r="B5" s="27">
        <v>245</v>
      </c>
      <c r="C5" s="58">
        <v>13240645</v>
      </c>
      <c r="D5" s="26">
        <v>98280.197029999996</v>
      </c>
      <c r="E5" s="26">
        <v>7787</v>
      </c>
      <c r="F5" s="26">
        <v>61.544001250000001</v>
      </c>
      <c r="G5" s="26">
        <v>7279</v>
      </c>
      <c r="H5" s="26">
        <v>52.955097250000001</v>
      </c>
      <c r="I5" s="58">
        <v>13255711</v>
      </c>
      <c r="J5" s="26">
        <v>98394.696129999997</v>
      </c>
      <c r="K5" s="26">
        <v>71447</v>
      </c>
      <c r="L5" s="26">
        <v>525.68257600000004</v>
      </c>
    </row>
    <row r="6" spans="1:12" s="42" customFormat="1" ht="18" customHeight="1">
      <c r="A6" s="24" t="s">
        <v>96</v>
      </c>
      <c r="B6" s="27">
        <v>182</v>
      </c>
      <c r="C6" s="41">
        <v>9589621</v>
      </c>
      <c r="D6" s="26">
        <v>71862.838837000003</v>
      </c>
      <c r="E6" s="27">
        <v>536</v>
      </c>
      <c r="F6" s="26">
        <v>4.0026134999999998</v>
      </c>
      <c r="G6" s="27">
        <v>77</v>
      </c>
      <c r="H6" s="602">
        <v>0.56937674999999988</v>
      </c>
      <c r="I6" s="41">
        <v>9590234</v>
      </c>
      <c r="J6" s="26">
        <v>71867.410827250002</v>
      </c>
      <c r="K6" s="26">
        <v>45450</v>
      </c>
      <c r="L6" s="26">
        <v>334.75624525000006</v>
      </c>
    </row>
    <row r="7" spans="1:12" s="35" customFormat="1" ht="18" customHeight="1">
      <c r="A7" s="20" t="s">
        <v>97</v>
      </c>
      <c r="B7" s="23">
        <v>17</v>
      </c>
      <c r="C7" s="38">
        <v>1286283</v>
      </c>
      <c r="D7" s="22">
        <v>9625.1670200000008</v>
      </c>
      <c r="E7" s="22">
        <v>53</v>
      </c>
      <c r="F7" s="22">
        <v>0.39554574999999997</v>
      </c>
      <c r="G7" s="22">
        <v>10</v>
      </c>
      <c r="H7" s="82">
        <v>7.3069999999999996E-2</v>
      </c>
      <c r="I7" s="38">
        <v>1286346</v>
      </c>
      <c r="J7" s="22">
        <v>9625.6356357500008</v>
      </c>
      <c r="K7" s="22">
        <v>73043</v>
      </c>
      <c r="L7" s="22">
        <v>544.36332300000004</v>
      </c>
    </row>
    <row r="8" spans="1:12" s="35" customFormat="1" ht="18" customHeight="1">
      <c r="A8" s="20" t="s">
        <v>98</v>
      </c>
      <c r="B8" s="23">
        <v>19</v>
      </c>
      <c r="C8" s="38">
        <v>1718266</v>
      </c>
      <c r="D8" s="22">
        <v>12605.676181500001</v>
      </c>
      <c r="E8" s="22">
        <v>227</v>
      </c>
      <c r="F8" s="22">
        <v>1.6921982499999999</v>
      </c>
      <c r="G8" s="22">
        <v>20</v>
      </c>
      <c r="H8" s="82">
        <v>0.14783625</v>
      </c>
      <c r="I8" s="38">
        <v>1718513</v>
      </c>
      <c r="J8" s="22">
        <v>12607.516216</v>
      </c>
      <c r="K8" s="38">
        <v>115389</v>
      </c>
      <c r="L8" s="22">
        <v>842.49553275000005</v>
      </c>
    </row>
    <row r="9" spans="1:12" s="35" customFormat="1" ht="18" customHeight="1">
      <c r="A9" s="20" t="s">
        <v>99</v>
      </c>
      <c r="B9" s="23">
        <v>22</v>
      </c>
      <c r="C9" s="38">
        <v>1958098</v>
      </c>
      <c r="D9" s="22">
        <v>14462.99300275</v>
      </c>
      <c r="E9" s="22">
        <v>177</v>
      </c>
      <c r="F9" s="22">
        <v>1.31998075</v>
      </c>
      <c r="G9" s="22">
        <v>36</v>
      </c>
      <c r="H9" s="82">
        <v>0.26558749999999998</v>
      </c>
      <c r="I9" s="38">
        <v>1958311</v>
      </c>
      <c r="J9" s="22">
        <v>14464.578571</v>
      </c>
      <c r="K9" s="22">
        <v>25243</v>
      </c>
      <c r="L9" s="22">
        <v>189.6574315</v>
      </c>
    </row>
    <row r="10" spans="1:12" s="35" customFormat="1" ht="18" customHeight="1">
      <c r="A10" s="20" t="s">
        <v>100</v>
      </c>
      <c r="B10" s="23">
        <v>21</v>
      </c>
      <c r="C10" s="38">
        <v>833307</v>
      </c>
      <c r="D10" s="22">
        <v>6390.5438219999996</v>
      </c>
      <c r="E10" s="22">
        <v>74</v>
      </c>
      <c r="F10" s="22">
        <v>0.55734125000000001</v>
      </c>
      <c r="G10" s="22">
        <v>6</v>
      </c>
      <c r="H10" s="82">
        <v>4.4975500000000002E-2</v>
      </c>
      <c r="I10" s="38">
        <v>833387</v>
      </c>
      <c r="J10" s="22">
        <v>6391.1461387500003</v>
      </c>
      <c r="K10" s="22">
        <v>67891</v>
      </c>
      <c r="L10" s="22">
        <v>653.62362299999995</v>
      </c>
    </row>
    <row r="11" spans="1:12" s="35" customFormat="1" ht="18" customHeight="1">
      <c r="A11" s="20" t="s">
        <v>101</v>
      </c>
      <c r="B11" s="23">
        <v>20</v>
      </c>
      <c r="C11" s="38">
        <v>705764</v>
      </c>
      <c r="D11" s="22">
        <v>5394.4633249999997</v>
      </c>
      <c r="E11" s="22">
        <v>5</v>
      </c>
      <c r="F11" s="22">
        <v>3.7547499999999998E-2</v>
      </c>
      <c r="G11" s="22">
        <v>5</v>
      </c>
      <c r="H11" s="82">
        <v>3.7907499999999997E-2</v>
      </c>
      <c r="I11" s="38">
        <v>705774</v>
      </c>
      <c r="J11" s="22">
        <v>5394.5387799999999</v>
      </c>
      <c r="K11" s="22">
        <v>21590</v>
      </c>
      <c r="L11" s="22">
        <v>164.6033468</v>
      </c>
    </row>
    <row r="12" spans="1:12" s="35" customFormat="1" ht="18" customHeight="1">
      <c r="A12" s="182" t="s">
        <v>102</v>
      </c>
      <c r="B12" s="108">
        <v>21</v>
      </c>
      <c r="C12" s="107">
        <v>621080</v>
      </c>
      <c r="D12" s="106">
        <v>4618.395657</v>
      </c>
      <c r="E12" s="106">
        <v>0</v>
      </c>
      <c r="F12" s="106">
        <v>0</v>
      </c>
      <c r="G12" s="106">
        <v>0</v>
      </c>
      <c r="H12" s="231">
        <v>0</v>
      </c>
      <c r="I12" s="107">
        <v>621080</v>
      </c>
      <c r="J12" s="106">
        <v>4618.395657</v>
      </c>
      <c r="K12" s="106">
        <v>28778</v>
      </c>
      <c r="L12" s="106">
        <v>237.94013000000001</v>
      </c>
    </row>
    <row r="13" spans="1:12" s="35" customFormat="1" ht="18" customHeight="1">
      <c r="A13" s="110" t="s">
        <v>916</v>
      </c>
      <c r="B13" s="111">
        <v>19</v>
      </c>
      <c r="C13" s="53">
        <v>573489</v>
      </c>
      <c r="D13" s="52">
        <v>4432.1687659999998</v>
      </c>
      <c r="E13" s="52">
        <v>0</v>
      </c>
      <c r="F13" s="52">
        <v>0</v>
      </c>
      <c r="G13" s="52">
        <v>0</v>
      </c>
      <c r="H13" s="233">
        <v>0</v>
      </c>
      <c r="I13" s="53">
        <v>573489</v>
      </c>
      <c r="J13" s="52">
        <v>4432.1687659999998</v>
      </c>
      <c r="K13" s="52">
        <v>86589</v>
      </c>
      <c r="L13" s="52">
        <v>685.44950329999995</v>
      </c>
    </row>
    <row r="14" spans="1:12" s="35" customFormat="1" ht="18" customHeight="1">
      <c r="A14" s="110" t="s">
        <v>964</v>
      </c>
      <c r="B14" s="111">
        <v>20</v>
      </c>
      <c r="C14" s="53">
        <v>561445</v>
      </c>
      <c r="D14" s="52">
        <v>4277.6050240000004</v>
      </c>
      <c r="E14" s="52">
        <v>0</v>
      </c>
      <c r="F14" s="52">
        <v>0</v>
      </c>
      <c r="G14" s="52">
        <v>0</v>
      </c>
      <c r="H14" s="233">
        <v>0</v>
      </c>
      <c r="I14" s="53">
        <v>561445</v>
      </c>
      <c r="J14" s="52">
        <v>4277.6050240000004</v>
      </c>
      <c r="K14" s="52">
        <v>45621</v>
      </c>
      <c r="L14" s="52">
        <v>341.55825579999998</v>
      </c>
    </row>
    <row r="15" spans="1:12" s="35" customFormat="1" ht="18" customHeight="1">
      <c r="A15" s="110" t="s">
        <v>1091</v>
      </c>
      <c r="B15" s="111">
        <v>23</v>
      </c>
      <c r="C15" s="53">
        <v>1331889</v>
      </c>
      <c r="D15" s="52">
        <v>10055.826039750002</v>
      </c>
      <c r="E15" s="52">
        <v>0</v>
      </c>
      <c r="F15" s="52">
        <v>0</v>
      </c>
      <c r="G15" s="52">
        <v>0</v>
      </c>
      <c r="H15" s="233">
        <v>0</v>
      </c>
      <c r="I15" s="53">
        <v>1331889</v>
      </c>
      <c r="J15" s="52">
        <v>10055.826039750002</v>
      </c>
      <c r="K15" s="52">
        <v>45450</v>
      </c>
      <c r="L15" s="52">
        <v>334.75624525000006</v>
      </c>
    </row>
    <row r="16" spans="1:12" s="35" customFormat="1" ht="14.25" customHeight="1">
      <c r="A16" s="1020" t="s">
        <v>1092</v>
      </c>
      <c r="B16" s="1020"/>
      <c r="C16" s="1020"/>
      <c r="D16" s="1020"/>
      <c r="E16" s="1020"/>
      <c r="F16" s="1020"/>
      <c r="G16" s="1020"/>
      <c r="H16" s="1020"/>
      <c r="I16" s="1020"/>
      <c r="J16" s="1020"/>
    </row>
    <row r="17" spans="1:10" s="35" customFormat="1" ht="13.5" customHeight="1">
      <c r="A17" s="1020" t="s">
        <v>179</v>
      </c>
      <c r="B17" s="1020"/>
      <c r="C17" s="1020"/>
      <c r="D17" s="1020"/>
      <c r="E17" s="1020"/>
      <c r="F17" s="1020"/>
      <c r="G17" s="1020"/>
      <c r="H17" s="1020"/>
      <c r="I17" s="1020"/>
      <c r="J17" s="1020"/>
    </row>
    <row r="18" spans="1:10" s="35" customFormat="1" ht="27.6" customHeight="1"/>
    <row r="20" spans="1:10">
      <c r="E20" s="38"/>
    </row>
  </sheetData>
  <mergeCells count="17">
    <mergeCell ref="L3:L4"/>
    <mergeCell ref="A16:J16"/>
    <mergeCell ref="A1:L1"/>
    <mergeCell ref="A2:A4"/>
    <mergeCell ref="B2:B4"/>
    <mergeCell ref="C2:D2"/>
    <mergeCell ref="E2:H2"/>
    <mergeCell ref="I2:J2"/>
    <mergeCell ref="K2:L2"/>
    <mergeCell ref="C3:C4"/>
    <mergeCell ref="D3:D4"/>
    <mergeCell ref="E3:F3"/>
    <mergeCell ref="A17:J17"/>
    <mergeCell ref="G3:H3"/>
    <mergeCell ref="I3:I4"/>
    <mergeCell ref="J3:J4"/>
    <mergeCell ref="K3:K4"/>
  </mergeCells>
  <printOptions horizontalCentered="1"/>
  <pageMargins left="0.78431372549019618" right="0.78431372549019618" top="0.98039215686274517" bottom="0.98039215686274517" header="0.50980392156862753" footer="0.50980392156862753"/>
  <pageSetup paperSize="9" scale="97"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N20" sqref="N20"/>
    </sheetView>
  </sheetViews>
  <sheetFormatPr defaultColWidth="9.140625" defaultRowHeight="15"/>
  <cols>
    <col min="1" max="1" width="13.5703125" style="17" bestFit="1" customWidth="1"/>
    <col min="2" max="5" width="12.140625" style="17" bestFit="1" customWidth="1"/>
    <col min="6" max="6" width="9.42578125" style="17" bestFit="1" customWidth="1"/>
    <col min="7" max="10" width="12.140625" style="17" bestFit="1" customWidth="1"/>
    <col min="11" max="11" width="14.5703125" style="17" bestFit="1" customWidth="1"/>
    <col min="12" max="15" width="12.140625" style="17" bestFit="1" customWidth="1"/>
    <col min="16" max="16" width="9.42578125" style="17" bestFit="1" customWidth="1"/>
    <col min="17" max="17" width="4.5703125" style="17" bestFit="1" customWidth="1"/>
    <col min="18" max="16384" width="9.140625" style="17"/>
  </cols>
  <sheetData>
    <row r="1" spans="1:16" ht="15.75" customHeight="1">
      <c r="A1" s="939" t="s">
        <v>615</v>
      </c>
      <c r="B1" s="939"/>
      <c r="C1" s="939"/>
      <c r="D1" s="939"/>
      <c r="E1" s="939"/>
      <c r="F1" s="939"/>
      <c r="G1" s="939"/>
      <c r="H1" s="939"/>
      <c r="I1" s="939"/>
      <c r="J1" s="939"/>
      <c r="K1" s="939"/>
      <c r="L1" s="939"/>
      <c r="M1" s="939"/>
      <c r="N1" s="939"/>
      <c r="O1" s="939"/>
    </row>
    <row r="2" spans="1:16" s="35" customFormat="1" ht="18" customHeight="1">
      <c r="A2" s="958" t="s">
        <v>370</v>
      </c>
      <c r="B2" s="996" t="s">
        <v>136</v>
      </c>
      <c r="C2" s="1002"/>
      <c r="D2" s="1002"/>
      <c r="E2" s="997"/>
      <c r="F2" s="948" t="s">
        <v>90</v>
      </c>
      <c r="G2" s="996" t="s">
        <v>137</v>
      </c>
      <c r="H2" s="1002"/>
      <c r="I2" s="1002"/>
      <c r="J2" s="997"/>
      <c r="K2" s="958" t="s">
        <v>90</v>
      </c>
      <c r="L2" s="996" t="s">
        <v>138</v>
      </c>
      <c r="M2" s="1002"/>
      <c r="N2" s="1002"/>
      <c r="O2" s="997"/>
      <c r="P2" s="948" t="s">
        <v>90</v>
      </c>
    </row>
    <row r="3" spans="1:16" s="35" customFormat="1" ht="27" customHeight="1">
      <c r="A3" s="1055"/>
      <c r="B3" s="956" t="s">
        <v>414</v>
      </c>
      <c r="C3" s="957"/>
      <c r="D3" s="996" t="s">
        <v>411</v>
      </c>
      <c r="E3" s="997"/>
      <c r="F3" s="949"/>
      <c r="G3" s="956" t="s">
        <v>414</v>
      </c>
      <c r="H3" s="957"/>
      <c r="I3" s="996" t="s">
        <v>411</v>
      </c>
      <c r="J3" s="997"/>
      <c r="K3" s="1055"/>
      <c r="L3" s="956" t="s">
        <v>414</v>
      </c>
      <c r="M3" s="957"/>
      <c r="N3" s="996" t="s">
        <v>411</v>
      </c>
      <c r="O3" s="997"/>
      <c r="P3" s="949"/>
    </row>
    <row r="4" spans="1:16" s="35" customFormat="1" ht="27" customHeight="1">
      <c r="A4" s="959"/>
      <c r="B4" s="69" t="s">
        <v>384</v>
      </c>
      <c r="C4" s="69" t="s">
        <v>385</v>
      </c>
      <c r="D4" s="69" t="s">
        <v>386</v>
      </c>
      <c r="E4" s="69" t="s">
        <v>387</v>
      </c>
      <c r="F4" s="950"/>
      <c r="G4" s="69" t="s">
        <v>384</v>
      </c>
      <c r="H4" s="69" t="s">
        <v>385</v>
      </c>
      <c r="I4" s="69" t="s">
        <v>386</v>
      </c>
      <c r="J4" s="69" t="s">
        <v>387</v>
      </c>
      <c r="K4" s="959"/>
      <c r="L4" s="69" t="s">
        <v>384</v>
      </c>
      <c r="M4" s="69" t="s">
        <v>385</v>
      </c>
      <c r="N4" s="69" t="s">
        <v>386</v>
      </c>
      <c r="O4" s="69" t="s">
        <v>387</v>
      </c>
      <c r="P4" s="950"/>
    </row>
    <row r="5" spans="1:16" s="42" customFormat="1" ht="18" customHeight="1">
      <c r="A5" s="24" t="s">
        <v>95</v>
      </c>
      <c r="B5" s="26">
        <v>7313.05</v>
      </c>
      <c r="C5" s="96">
        <v>246.19</v>
      </c>
      <c r="D5" s="26">
        <v>5487.38</v>
      </c>
      <c r="E5" s="96">
        <v>156.65</v>
      </c>
      <c r="F5" s="26">
        <v>13203.27</v>
      </c>
      <c r="G5" s="26">
        <v>7542.5516128640002</v>
      </c>
      <c r="H5" s="96">
        <v>250.62593515500001</v>
      </c>
      <c r="I5" s="26">
        <v>1234.59622087</v>
      </c>
      <c r="J5" s="96">
        <v>505.20022587</v>
      </c>
      <c r="K5" s="26">
        <v>9532.9739947590006</v>
      </c>
      <c r="L5" s="96">
        <v>0</v>
      </c>
      <c r="M5" s="96">
        <v>0</v>
      </c>
      <c r="N5" s="96">
        <v>0</v>
      </c>
      <c r="O5" s="96">
        <v>0</v>
      </c>
      <c r="P5" s="26">
        <v>0</v>
      </c>
    </row>
    <row r="6" spans="1:16" s="42" customFormat="1" ht="18" customHeight="1">
      <c r="A6" s="24" t="s">
        <v>96</v>
      </c>
      <c r="B6" s="26">
        <v>4611.58</v>
      </c>
      <c r="C6" s="96">
        <v>108.82</v>
      </c>
      <c r="D6" s="26">
        <v>5664.4800000000005</v>
      </c>
      <c r="E6" s="96">
        <v>195.70999999999998</v>
      </c>
      <c r="F6" s="26">
        <v>10580.59</v>
      </c>
      <c r="G6" s="26">
        <v>5350.4580568000001</v>
      </c>
      <c r="H6" s="96">
        <v>139.40598635999999</v>
      </c>
      <c r="I6" s="26">
        <v>1030.24207705</v>
      </c>
      <c r="J6" s="96">
        <v>517.58188054000004</v>
      </c>
      <c r="K6" s="26">
        <v>7037.6880007500004</v>
      </c>
      <c r="L6" s="96">
        <v>0</v>
      </c>
      <c r="M6" s="96">
        <v>0</v>
      </c>
      <c r="N6" s="96">
        <v>0</v>
      </c>
      <c r="O6" s="96">
        <v>0</v>
      </c>
      <c r="P6" s="26">
        <v>0</v>
      </c>
    </row>
    <row r="7" spans="1:16" s="35" customFormat="1" ht="18" customHeight="1">
      <c r="A7" s="20" t="s">
        <v>97</v>
      </c>
      <c r="B7" s="95">
        <v>786.73</v>
      </c>
      <c r="C7" s="95">
        <v>41.88</v>
      </c>
      <c r="D7" s="95">
        <v>898.22</v>
      </c>
      <c r="E7" s="95">
        <v>38.81</v>
      </c>
      <c r="F7" s="22">
        <v>1765.64</v>
      </c>
      <c r="G7" s="95">
        <v>809.36221178999995</v>
      </c>
      <c r="H7" s="95">
        <v>48.976823959999997</v>
      </c>
      <c r="I7" s="95">
        <v>155.02193025</v>
      </c>
      <c r="J7" s="95">
        <v>70.986718049999993</v>
      </c>
      <c r="K7" s="22">
        <v>1084.34768405</v>
      </c>
      <c r="L7" s="95">
        <v>0</v>
      </c>
      <c r="M7" s="95">
        <v>0</v>
      </c>
      <c r="N7" s="95">
        <v>0</v>
      </c>
      <c r="O7" s="95">
        <v>0</v>
      </c>
      <c r="P7" s="22">
        <v>0</v>
      </c>
    </row>
    <row r="8" spans="1:16" s="35" customFormat="1" ht="18" customHeight="1">
      <c r="A8" s="20" t="s">
        <v>98</v>
      </c>
      <c r="B8" s="95">
        <v>405.76</v>
      </c>
      <c r="C8" s="95">
        <v>7.59</v>
      </c>
      <c r="D8" s="95">
        <v>520.04999999999995</v>
      </c>
      <c r="E8" s="95">
        <v>39.49</v>
      </c>
      <c r="F8" s="22">
        <v>972.89</v>
      </c>
      <c r="G8" s="95">
        <v>518.63790526000003</v>
      </c>
      <c r="H8" s="95">
        <v>15.829713910000001</v>
      </c>
      <c r="I8" s="95">
        <v>97.544748499999997</v>
      </c>
      <c r="J8" s="95">
        <v>80.393176389999994</v>
      </c>
      <c r="K8" s="22">
        <v>712.40554410000004</v>
      </c>
      <c r="L8" s="95">
        <v>0</v>
      </c>
      <c r="M8" s="95">
        <v>0</v>
      </c>
      <c r="N8" s="95">
        <v>0</v>
      </c>
      <c r="O8" s="95">
        <v>0</v>
      </c>
      <c r="P8" s="22">
        <v>0</v>
      </c>
    </row>
    <row r="9" spans="1:16" s="35" customFormat="1" ht="18" customHeight="1">
      <c r="A9" s="20" t="s">
        <v>99</v>
      </c>
      <c r="B9" s="95">
        <v>489.87</v>
      </c>
      <c r="C9" s="95">
        <v>3.22</v>
      </c>
      <c r="D9" s="95">
        <v>574.49</v>
      </c>
      <c r="E9" s="95">
        <v>28.54</v>
      </c>
      <c r="F9" s="22">
        <v>1096.1199999999999</v>
      </c>
      <c r="G9" s="95">
        <v>527.83252862999996</v>
      </c>
      <c r="H9" s="95">
        <v>4.8359466500000003</v>
      </c>
      <c r="I9" s="95">
        <v>109.76179525000001</v>
      </c>
      <c r="J9" s="95">
        <v>64.143593089999996</v>
      </c>
      <c r="K9" s="22">
        <v>706.57386362</v>
      </c>
      <c r="L9" s="95">
        <v>0</v>
      </c>
      <c r="M9" s="95">
        <v>0</v>
      </c>
      <c r="N9" s="95">
        <v>0</v>
      </c>
      <c r="O9" s="95">
        <v>0</v>
      </c>
      <c r="P9" s="22">
        <v>0</v>
      </c>
    </row>
    <row r="10" spans="1:16" s="35" customFormat="1" ht="18" customHeight="1">
      <c r="A10" s="20" t="s">
        <v>100</v>
      </c>
      <c r="B10" s="95">
        <v>421.04</v>
      </c>
      <c r="C10" s="95">
        <v>10.26</v>
      </c>
      <c r="D10" s="95">
        <v>517.05999999999995</v>
      </c>
      <c r="E10" s="95">
        <v>9.43</v>
      </c>
      <c r="F10" s="22">
        <v>957.79</v>
      </c>
      <c r="G10" s="95">
        <v>551.65407399000003</v>
      </c>
      <c r="H10" s="95">
        <v>11.5374415</v>
      </c>
      <c r="I10" s="95">
        <v>104.85825025</v>
      </c>
      <c r="J10" s="95">
        <v>36.166988189999998</v>
      </c>
      <c r="K10" s="22">
        <v>704.21675392999998</v>
      </c>
      <c r="L10" s="95">
        <v>0</v>
      </c>
      <c r="M10" s="95">
        <v>0</v>
      </c>
      <c r="N10" s="95">
        <v>0</v>
      </c>
      <c r="O10" s="95">
        <v>0</v>
      </c>
      <c r="P10" s="22">
        <v>0</v>
      </c>
    </row>
    <row r="11" spans="1:16" s="35" customFormat="1" ht="18" customHeight="1">
      <c r="A11" s="20" t="s">
        <v>101</v>
      </c>
      <c r="B11" s="95">
        <v>367.84</v>
      </c>
      <c r="C11" s="95">
        <v>9.69</v>
      </c>
      <c r="D11" s="95">
        <v>429.83</v>
      </c>
      <c r="E11" s="95">
        <v>10.47</v>
      </c>
      <c r="F11" s="22">
        <v>817.83</v>
      </c>
      <c r="G11" s="95">
        <v>475.26806237</v>
      </c>
      <c r="H11" s="95">
        <v>14.29258181</v>
      </c>
      <c r="I11" s="95">
        <v>84.797020000000003</v>
      </c>
      <c r="J11" s="95">
        <v>35.090749350000003</v>
      </c>
      <c r="K11" s="22">
        <v>609.44841350000002</v>
      </c>
      <c r="L11" s="95">
        <v>0</v>
      </c>
      <c r="M11" s="95">
        <v>0</v>
      </c>
      <c r="N11" s="95">
        <v>0</v>
      </c>
      <c r="O11" s="95">
        <v>0</v>
      </c>
      <c r="P11" s="22">
        <v>0</v>
      </c>
    </row>
    <row r="12" spans="1:16" s="35" customFormat="1" ht="18" customHeight="1">
      <c r="A12" s="182" t="s">
        <v>102</v>
      </c>
      <c r="B12" s="243">
        <v>318.64</v>
      </c>
      <c r="C12" s="243">
        <v>7.61</v>
      </c>
      <c r="D12" s="243">
        <v>540.05999999999995</v>
      </c>
      <c r="E12" s="243">
        <v>12.2</v>
      </c>
      <c r="F12" s="106">
        <v>878.51</v>
      </c>
      <c r="G12" s="243">
        <v>336.35436206000003</v>
      </c>
      <c r="H12" s="243">
        <v>5.2792679500000004</v>
      </c>
      <c r="I12" s="243">
        <v>99.575370250000006</v>
      </c>
      <c r="J12" s="243">
        <v>54.721752000000002</v>
      </c>
      <c r="K12" s="106">
        <v>495.93075226000002</v>
      </c>
      <c r="L12" s="243">
        <v>0</v>
      </c>
      <c r="M12" s="243">
        <v>0</v>
      </c>
      <c r="N12" s="243">
        <v>0</v>
      </c>
      <c r="O12" s="243">
        <v>0</v>
      </c>
      <c r="P12" s="106">
        <v>0</v>
      </c>
    </row>
    <row r="13" spans="1:16" s="35" customFormat="1" ht="18" customHeight="1">
      <c r="A13" s="110" t="s">
        <v>916</v>
      </c>
      <c r="B13" s="244">
        <v>618.65</v>
      </c>
      <c r="C13" s="244">
        <v>9.14</v>
      </c>
      <c r="D13" s="244">
        <v>650.69000000000005</v>
      </c>
      <c r="E13" s="244">
        <v>13.35</v>
      </c>
      <c r="F13" s="52">
        <v>1291.83</v>
      </c>
      <c r="G13" s="244">
        <v>719.97795144999998</v>
      </c>
      <c r="H13" s="244">
        <v>10.447139480000001</v>
      </c>
      <c r="I13" s="244">
        <v>129.52735774999999</v>
      </c>
      <c r="J13" s="244">
        <v>58.326884059999998</v>
      </c>
      <c r="K13" s="52">
        <v>918.27933273999997</v>
      </c>
      <c r="L13" s="244">
        <v>0</v>
      </c>
      <c r="M13" s="244">
        <v>0</v>
      </c>
      <c r="N13" s="244">
        <v>0</v>
      </c>
      <c r="O13" s="244">
        <v>0</v>
      </c>
      <c r="P13" s="52">
        <v>0</v>
      </c>
    </row>
    <row r="14" spans="1:16" s="35" customFormat="1" ht="18" customHeight="1">
      <c r="A14" s="307" t="s">
        <v>964</v>
      </c>
      <c r="B14" s="244">
        <v>462.83</v>
      </c>
      <c r="C14" s="244">
        <v>12.62</v>
      </c>
      <c r="D14" s="244">
        <v>649.19000000000005</v>
      </c>
      <c r="E14" s="244">
        <v>16.100000000000001</v>
      </c>
      <c r="F14" s="52">
        <v>1140.74</v>
      </c>
      <c r="G14" s="244">
        <v>656.26832029000002</v>
      </c>
      <c r="H14" s="244">
        <v>22.270263440000001</v>
      </c>
      <c r="I14" s="244">
        <v>109.969009</v>
      </c>
      <c r="J14" s="244">
        <v>52.438797540000003</v>
      </c>
      <c r="K14" s="52">
        <v>840.94639027000005</v>
      </c>
      <c r="L14" s="244">
        <v>0</v>
      </c>
      <c r="M14" s="244">
        <v>0</v>
      </c>
      <c r="N14" s="244">
        <v>0</v>
      </c>
      <c r="O14" s="244">
        <v>0</v>
      </c>
      <c r="P14" s="52">
        <v>0</v>
      </c>
    </row>
    <row r="15" spans="1:16" s="35" customFormat="1" ht="18" customHeight="1">
      <c r="A15" s="110" t="s">
        <v>1091</v>
      </c>
      <c r="B15" s="244">
        <v>740.22</v>
      </c>
      <c r="C15" s="244">
        <v>6.81</v>
      </c>
      <c r="D15" s="244">
        <v>884.8900000000001</v>
      </c>
      <c r="E15" s="244">
        <v>27.32</v>
      </c>
      <c r="F15" s="52">
        <v>1659.2400000000002</v>
      </c>
      <c r="G15" s="244">
        <v>755.10264100999996</v>
      </c>
      <c r="H15" s="244">
        <v>5.9368076600000004</v>
      </c>
      <c r="I15" s="244">
        <v>139.18659575000001</v>
      </c>
      <c r="J15" s="244">
        <v>65.313221909999996</v>
      </c>
      <c r="K15" s="52">
        <v>965.53926633000003</v>
      </c>
      <c r="L15" s="244">
        <v>0</v>
      </c>
      <c r="M15" s="244">
        <v>0</v>
      </c>
      <c r="N15" s="244">
        <v>0</v>
      </c>
      <c r="O15" s="244">
        <v>0</v>
      </c>
      <c r="P15" s="52">
        <v>0</v>
      </c>
    </row>
    <row r="16" spans="1:16" s="35" customFormat="1" ht="15" customHeight="1">
      <c r="A16" s="1020" t="s">
        <v>1092</v>
      </c>
      <c r="B16" s="1020"/>
      <c r="C16" s="1020"/>
      <c r="D16" s="1020"/>
      <c r="E16" s="1020"/>
      <c r="F16" s="1020"/>
      <c r="G16" s="1020"/>
      <c r="H16" s="1020"/>
      <c r="I16" s="1020"/>
      <c r="J16" s="1020"/>
      <c r="K16" s="1020"/>
      <c r="L16" s="1020"/>
      <c r="M16" s="1020"/>
      <c r="N16" s="1020"/>
      <c r="O16" s="1020"/>
    </row>
    <row r="17" spans="1:16" s="35" customFormat="1" ht="13.5" customHeight="1">
      <c r="A17" s="1020" t="s">
        <v>133</v>
      </c>
      <c r="B17" s="1020"/>
      <c r="C17" s="1020"/>
      <c r="D17" s="1020"/>
      <c r="E17" s="1020"/>
      <c r="F17" s="1020"/>
      <c r="G17" s="1020"/>
      <c r="H17" s="1020"/>
      <c r="I17" s="1020"/>
      <c r="J17" s="1020"/>
      <c r="K17" s="1020"/>
      <c r="L17" s="1020"/>
      <c r="M17" s="1020"/>
      <c r="N17" s="1020"/>
      <c r="O17" s="1020"/>
    </row>
    <row r="18" spans="1:16" s="35" customFormat="1" ht="27.6" customHeight="1"/>
    <row r="20" spans="1:16">
      <c r="B20" s="242"/>
      <c r="C20" s="242"/>
      <c r="D20" s="242"/>
      <c r="E20" s="242"/>
      <c r="F20" s="242"/>
      <c r="G20" s="242"/>
      <c r="H20" s="242"/>
      <c r="I20" s="242"/>
      <c r="J20" s="242"/>
      <c r="K20" s="242"/>
      <c r="L20" s="242"/>
      <c r="M20" s="242"/>
      <c r="N20" s="242"/>
      <c r="O20" s="242"/>
      <c r="P20" s="242"/>
    </row>
  </sheetData>
  <mergeCells count="16">
    <mergeCell ref="A1:O1"/>
    <mergeCell ref="A2:A4"/>
    <mergeCell ref="B2:E2"/>
    <mergeCell ref="F2:F4"/>
    <mergeCell ref="G2:J2"/>
    <mergeCell ref="K2:K4"/>
    <mergeCell ref="L2:O2"/>
    <mergeCell ref="A16:O16"/>
    <mergeCell ref="A17:O17"/>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H30" sqref="H30"/>
    </sheetView>
  </sheetViews>
  <sheetFormatPr defaultColWidth="9.140625" defaultRowHeight="15"/>
  <cols>
    <col min="1" max="15" width="12.140625" style="17" bestFit="1" customWidth="1"/>
    <col min="16" max="16" width="4.5703125" style="17" bestFit="1" customWidth="1"/>
    <col min="17" max="16384" width="9.140625" style="17"/>
  </cols>
  <sheetData>
    <row r="1" spans="1:15" ht="15" customHeight="1">
      <c r="A1" s="939" t="s">
        <v>29</v>
      </c>
      <c r="B1" s="939"/>
      <c r="C1" s="939"/>
      <c r="D1" s="939"/>
      <c r="E1" s="939"/>
      <c r="F1" s="939"/>
      <c r="G1" s="939"/>
      <c r="H1" s="939"/>
      <c r="I1" s="939"/>
    </row>
    <row r="2" spans="1:15" s="35" customFormat="1" ht="18" customHeight="1">
      <c r="A2" s="948" t="s">
        <v>134</v>
      </c>
      <c r="B2" s="954" t="s">
        <v>614</v>
      </c>
      <c r="C2" s="1012"/>
      <c r="D2" s="1012"/>
      <c r="E2" s="1012"/>
      <c r="F2" s="1012"/>
      <c r="G2" s="1012"/>
      <c r="H2" s="955"/>
      <c r="I2" s="954" t="s">
        <v>415</v>
      </c>
      <c r="J2" s="1012"/>
      <c r="K2" s="1012"/>
      <c r="L2" s="1012"/>
      <c r="M2" s="1012"/>
      <c r="N2" s="1012"/>
      <c r="O2" s="955"/>
    </row>
    <row r="3" spans="1:15" s="35" customFormat="1" ht="18" customHeight="1">
      <c r="A3" s="950"/>
      <c r="B3" s="54" t="s">
        <v>416</v>
      </c>
      <c r="C3" s="54" t="s">
        <v>417</v>
      </c>
      <c r="D3" s="54" t="s">
        <v>418</v>
      </c>
      <c r="E3" s="54" t="s">
        <v>419</v>
      </c>
      <c r="F3" s="54" t="s">
        <v>420</v>
      </c>
      <c r="G3" s="54" t="s">
        <v>421</v>
      </c>
      <c r="H3" s="54" t="s">
        <v>422</v>
      </c>
      <c r="I3" s="54" t="s">
        <v>416</v>
      </c>
      <c r="J3" s="54" t="s">
        <v>417</v>
      </c>
      <c r="K3" s="54" t="s">
        <v>418</v>
      </c>
      <c r="L3" s="54" t="s">
        <v>419</v>
      </c>
      <c r="M3" s="54" t="s">
        <v>420</v>
      </c>
      <c r="N3" s="54" t="s">
        <v>421</v>
      </c>
      <c r="O3" s="54" t="s">
        <v>422</v>
      </c>
    </row>
    <row r="4" spans="1:15" s="42" customFormat="1" ht="18" customHeight="1">
      <c r="A4" s="24" t="s">
        <v>95</v>
      </c>
      <c r="B4" s="41">
        <v>4229385.8588341996</v>
      </c>
      <c r="C4" s="26">
        <v>4244.2705752499996</v>
      </c>
      <c r="D4" s="26">
        <v>10529.87113725</v>
      </c>
      <c r="E4" s="26">
        <v>1063.3874335</v>
      </c>
      <c r="F4" s="26">
        <v>0</v>
      </c>
      <c r="G4" s="26">
        <v>0</v>
      </c>
      <c r="H4" s="26">
        <v>0</v>
      </c>
      <c r="I4" s="41">
        <v>3385290</v>
      </c>
      <c r="J4" s="26">
        <v>1688</v>
      </c>
      <c r="K4" s="26">
        <v>4090</v>
      </c>
      <c r="L4" s="26">
        <v>3433</v>
      </c>
      <c r="M4" s="27">
        <v>0</v>
      </c>
      <c r="N4" s="27">
        <v>0</v>
      </c>
      <c r="O4" s="27">
        <v>0</v>
      </c>
    </row>
    <row r="5" spans="1:15" s="42" customFormat="1" ht="18" customHeight="1">
      <c r="A5" s="24" t="s">
        <v>96</v>
      </c>
      <c r="B5" s="41">
        <v>2011895.0542199998</v>
      </c>
      <c r="C5" s="26">
        <v>1069.319469</v>
      </c>
      <c r="D5" s="26">
        <v>9215.02084775</v>
      </c>
      <c r="E5" s="26">
        <v>733.12656875000005</v>
      </c>
      <c r="F5" s="26">
        <v>0</v>
      </c>
      <c r="G5" s="26">
        <v>4.1259999999999998E-2</v>
      </c>
      <c r="H5" s="26">
        <v>0</v>
      </c>
      <c r="I5" s="41">
        <v>1081158</v>
      </c>
      <c r="J5" s="26">
        <v>724</v>
      </c>
      <c r="K5" s="26">
        <v>2113</v>
      </c>
      <c r="L5" s="26">
        <v>11066</v>
      </c>
      <c r="M5" s="27">
        <v>0</v>
      </c>
      <c r="N5" s="27">
        <v>0</v>
      </c>
      <c r="O5" s="27">
        <v>0</v>
      </c>
    </row>
    <row r="6" spans="1:15" s="35" customFormat="1" ht="18" customHeight="1">
      <c r="A6" s="20" t="s">
        <v>97</v>
      </c>
      <c r="B6" s="38">
        <v>214856.113491</v>
      </c>
      <c r="C6" s="22">
        <v>227.03711899999999</v>
      </c>
      <c r="D6" s="22">
        <v>1744.0593100000001</v>
      </c>
      <c r="E6" s="22">
        <v>73.762731000000002</v>
      </c>
      <c r="F6" s="22">
        <v>0</v>
      </c>
      <c r="G6" s="22">
        <v>0</v>
      </c>
      <c r="H6" s="22">
        <v>0</v>
      </c>
      <c r="I6" s="38">
        <v>1407076</v>
      </c>
      <c r="J6" s="22">
        <v>1688</v>
      </c>
      <c r="K6" s="22">
        <v>9142</v>
      </c>
      <c r="L6" s="22">
        <v>245</v>
      </c>
      <c r="M6" s="23">
        <v>0</v>
      </c>
      <c r="N6" s="23">
        <v>0</v>
      </c>
      <c r="O6" s="23">
        <v>0</v>
      </c>
    </row>
    <row r="7" spans="1:15" s="35" customFormat="1" ht="18" customHeight="1">
      <c r="A7" s="20" t="s">
        <v>98</v>
      </c>
      <c r="B7" s="38">
        <v>156644.413806</v>
      </c>
      <c r="C7" s="22">
        <v>100.37060700000001</v>
      </c>
      <c r="D7" s="22">
        <v>508.122389</v>
      </c>
      <c r="E7" s="22">
        <v>82.250183000000007</v>
      </c>
      <c r="F7" s="22">
        <v>0</v>
      </c>
      <c r="G7" s="22">
        <v>0</v>
      </c>
      <c r="H7" s="22">
        <v>0</v>
      </c>
      <c r="I7" s="38">
        <v>1015245</v>
      </c>
      <c r="J7" s="22">
        <v>1182</v>
      </c>
      <c r="K7" s="22">
        <v>2853</v>
      </c>
      <c r="L7" s="22">
        <v>7213</v>
      </c>
      <c r="M7" s="23">
        <v>0</v>
      </c>
      <c r="N7" s="23">
        <v>0</v>
      </c>
      <c r="O7" s="23">
        <v>0</v>
      </c>
    </row>
    <row r="8" spans="1:15" s="35" customFormat="1" ht="18" customHeight="1">
      <c r="A8" s="20" t="s">
        <v>99</v>
      </c>
      <c r="B8" s="38">
        <v>200783.08731900001</v>
      </c>
      <c r="C8" s="22">
        <v>160.20504399999999</v>
      </c>
      <c r="D8" s="22">
        <v>1184.4954729999999</v>
      </c>
      <c r="E8" s="22">
        <v>42.715954000000004</v>
      </c>
      <c r="F8" s="22">
        <v>0</v>
      </c>
      <c r="G8" s="22">
        <v>0</v>
      </c>
      <c r="H8" s="22">
        <v>0</v>
      </c>
      <c r="I8" s="38">
        <v>882851</v>
      </c>
      <c r="J8" s="22">
        <v>956</v>
      </c>
      <c r="K8" s="22">
        <v>5718</v>
      </c>
      <c r="L8" s="22">
        <v>331</v>
      </c>
      <c r="M8" s="23">
        <v>0</v>
      </c>
      <c r="N8" s="23">
        <v>0</v>
      </c>
      <c r="O8" s="23">
        <v>0</v>
      </c>
    </row>
    <row r="9" spans="1:15" s="35" customFormat="1" ht="18" customHeight="1">
      <c r="A9" s="20" t="s">
        <v>100</v>
      </c>
      <c r="B9" s="38">
        <v>200313.39986500001</v>
      </c>
      <c r="C9" s="22">
        <v>140.19420500000001</v>
      </c>
      <c r="D9" s="22">
        <v>1891.616411</v>
      </c>
      <c r="E9" s="22">
        <v>47.975642000000001</v>
      </c>
      <c r="F9" s="22">
        <v>0</v>
      </c>
      <c r="G9" s="22">
        <v>0</v>
      </c>
      <c r="H9" s="22">
        <v>0</v>
      </c>
      <c r="I9" s="38">
        <v>1128078</v>
      </c>
      <c r="J9" s="22">
        <v>1157</v>
      </c>
      <c r="K9" s="22">
        <v>54272</v>
      </c>
      <c r="L9" s="22">
        <v>856</v>
      </c>
      <c r="M9" s="23">
        <v>0</v>
      </c>
      <c r="N9" s="23">
        <v>0</v>
      </c>
      <c r="O9" s="23">
        <v>0</v>
      </c>
    </row>
    <row r="10" spans="1:15" s="35" customFormat="1" ht="18" customHeight="1">
      <c r="A10" s="20" t="s">
        <v>101</v>
      </c>
      <c r="B10" s="38">
        <v>194144.038829</v>
      </c>
      <c r="C10" s="22">
        <v>82.910769000000002</v>
      </c>
      <c r="D10" s="22">
        <v>956.54137900000001</v>
      </c>
      <c r="E10" s="22">
        <v>53.478065999999998</v>
      </c>
      <c r="F10" s="22">
        <v>0</v>
      </c>
      <c r="G10" s="22">
        <v>4.1259999999999998E-2</v>
      </c>
      <c r="H10" s="22">
        <v>0</v>
      </c>
      <c r="I10" s="38">
        <v>683753</v>
      </c>
      <c r="J10" s="22">
        <v>1074</v>
      </c>
      <c r="K10" s="22">
        <v>8253</v>
      </c>
      <c r="L10" s="22">
        <v>1666</v>
      </c>
      <c r="M10" s="23">
        <v>0</v>
      </c>
      <c r="N10" s="23">
        <v>0</v>
      </c>
      <c r="O10" s="23">
        <v>0</v>
      </c>
    </row>
    <row r="11" spans="1:15" s="35" customFormat="1" ht="18" customHeight="1">
      <c r="A11" s="182" t="s">
        <v>102</v>
      </c>
      <c r="B11" s="107">
        <v>233874.36240499999</v>
      </c>
      <c r="C11" s="106">
        <v>91.813019999999995</v>
      </c>
      <c r="D11" s="106">
        <v>788.02226800000005</v>
      </c>
      <c r="E11" s="106">
        <v>41.299514000000002</v>
      </c>
      <c r="F11" s="106">
        <v>0</v>
      </c>
      <c r="G11" s="106">
        <v>0</v>
      </c>
      <c r="H11" s="106">
        <v>0</v>
      </c>
      <c r="I11" s="107">
        <v>683335</v>
      </c>
      <c r="J11" s="106">
        <v>1073</v>
      </c>
      <c r="K11" s="106">
        <v>9492</v>
      </c>
      <c r="L11" s="106">
        <v>169</v>
      </c>
      <c r="M11" s="108">
        <v>0</v>
      </c>
      <c r="N11" s="108">
        <v>0</v>
      </c>
      <c r="O11" s="108">
        <v>0</v>
      </c>
    </row>
    <row r="12" spans="1:15" s="35" customFormat="1" ht="14.25" customHeight="1">
      <c r="A12" s="245" t="s">
        <v>916</v>
      </c>
      <c r="B12" s="53">
        <v>257246.806969</v>
      </c>
      <c r="C12" s="52">
        <v>76.01746</v>
      </c>
      <c r="D12" s="52">
        <v>951.39168574999997</v>
      </c>
      <c r="E12" s="52">
        <v>167.37019874999999</v>
      </c>
      <c r="F12" s="246">
        <v>0</v>
      </c>
      <c r="G12" s="246">
        <v>0</v>
      </c>
      <c r="H12" s="246">
        <v>0</v>
      </c>
      <c r="I12" s="53">
        <v>816539</v>
      </c>
      <c r="J12" s="52">
        <v>1033</v>
      </c>
      <c r="K12" s="52">
        <v>32910</v>
      </c>
      <c r="L12" s="52">
        <v>5605</v>
      </c>
      <c r="M12" s="247">
        <v>0</v>
      </c>
      <c r="N12" s="247">
        <v>0</v>
      </c>
      <c r="O12" s="247">
        <v>0</v>
      </c>
    </row>
    <row r="13" spans="1:15" s="35" customFormat="1" ht="13.5" customHeight="1">
      <c r="A13" s="245" t="s">
        <v>964</v>
      </c>
      <c r="B13" s="359">
        <v>259365.839228</v>
      </c>
      <c r="C13" s="359">
        <v>148.170231</v>
      </c>
      <c r="D13" s="359">
        <v>981.89531299999999</v>
      </c>
      <c r="E13" s="359">
        <v>111.245431</v>
      </c>
      <c r="F13" s="359">
        <v>0</v>
      </c>
      <c r="G13" s="359">
        <v>0</v>
      </c>
      <c r="H13" s="359">
        <v>0</v>
      </c>
      <c r="I13" s="359">
        <v>868762</v>
      </c>
      <c r="J13" s="360">
        <v>778</v>
      </c>
      <c r="K13" s="360">
        <v>12129</v>
      </c>
      <c r="L13" s="360">
        <v>753</v>
      </c>
      <c r="M13" s="360">
        <v>0</v>
      </c>
      <c r="N13" s="360">
        <v>0</v>
      </c>
      <c r="O13" s="360">
        <v>0</v>
      </c>
    </row>
    <row r="14" spans="1:15" s="35" customFormat="1" ht="13.5" customHeight="1">
      <c r="A14" s="245" t="s">
        <v>1091</v>
      </c>
      <c r="B14" s="359">
        <v>294666.99230799999</v>
      </c>
      <c r="C14" s="359">
        <v>42.601013999999999</v>
      </c>
      <c r="D14" s="359">
        <v>208.87661900000001</v>
      </c>
      <c r="E14" s="359">
        <v>113.02884899999999</v>
      </c>
      <c r="F14" s="359">
        <v>0</v>
      </c>
      <c r="G14" s="359">
        <v>0</v>
      </c>
      <c r="H14" s="359">
        <v>0</v>
      </c>
      <c r="I14" s="359">
        <v>1081158</v>
      </c>
      <c r="J14" s="360">
        <v>724</v>
      </c>
      <c r="K14" s="360">
        <v>2113</v>
      </c>
      <c r="L14" s="360">
        <v>11066</v>
      </c>
      <c r="M14" s="360">
        <v>0</v>
      </c>
      <c r="N14" s="360">
        <v>0</v>
      </c>
      <c r="O14" s="360">
        <v>0</v>
      </c>
    </row>
    <row r="15" spans="1:15" s="35" customFormat="1" ht="13.5" customHeight="1">
      <c r="A15" s="1020"/>
      <c r="B15" s="1020"/>
      <c r="C15" s="1020"/>
      <c r="D15" s="1020"/>
      <c r="E15" s="1020"/>
      <c r="F15" s="1020"/>
      <c r="G15" s="1020"/>
      <c r="H15" s="1020"/>
      <c r="I15" s="1020"/>
    </row>
    <row r="16" spans="1:15" s="35" customFormat="1" ht="13.5" customHeight="1">
      <c r="A16" s="1020" t="s">
        <v>1092</v>
      </c>
      <c r="B16" s="1020"/>
      <c r="C16" s="1020"/>
      <c r="D16" s="1020"/>
      <c r="E16" s="1020"/>
      <c r="F16" s="1020"/>
      <c r="G16" s="1020"/>
      <c r="H16" s="1020"/>
      <c r="I16" s="1020"/>
    </row>
    <row r="17" spans="1:9" s="35" customFormat="1" ht="13.5" customHeight="1">
      <c r="A17" s="1020" t="s">
        <v>409</v>
      </c>
      <c r="B17" s="1020"/>
      <c r="C17" s="1020"/>
      <c r="D17" s="1020"/>
      <c r="E17" s="1020"/>
      <c r="F17" s="1020"/>
      <c r="G17" s="1020"/>
      <c r="H17" s="1020"/>
      <c r="I17" s="1020"/>
    </row>
    <row r="18" spans="1:9" s="35" customFormat="1" ht="28.35" customHeight="1"/>
    <row r="21" spans="1:9">
      <c r="B21" s="141"/>
      <c r="C21" s="141"/>
      <c r="D21" s="141"/>
      <c r="E21" s="141"/>
      <c r="F21" s="141"/>
      <c r="G21" s="141"/>
      <c r="H21" s="141"/>
    </row>
  </sheetData>
  <mergeCells count="7">
    <mergeCell ref="A15:I15"/>
    <mergeCell ref="A16:I16"/>
    <mergeCell ref="A17:I17"/>
    <mergeCell ref="A1:I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48"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election activeCell="D26" sqref="D26"/>
    </sheetView>
  </sheetViews>
  <sheetFormatPr defaultColWidth="9.140625" defaultRowHeight="15"/>
  <cols>
    <col min="1" max="15" width="14.5703125" style="17" bestFit="1" customWidth="1"/>
    <col min="16" max="16" width="4.5703125" style="17" bestFit="1" customWidth="1"/>
    <col min="17" max="16384" width="9.140625" style="17"/>
  </cols>
  <sheetData>
    <row r="1" spans="1:15" ht="18.75" customHeight="1">
      <c r="A1" s="939" t="s">
        <v>30</v>
      </c>
      <c r="B1" s="939"/>
      <c r="C1" s="939"/>
      <c r="D1" s="939"/>
      <c r="E1" s="939"/>
      <c r="F1" s="939"/>
      <c r="G1" s="939"/>
    </row>
    <row r="2" spans="1:15" s="35" customFormat="1" ht="18" customHeight="1">
      <c r="A2" s="948" t="s">
        <v>134</v>
      </c>
      <c r="B2" s="954" t="s">
        <v>616</v>
      </c>
      <c r="C2" s="1012"/>
      <c r="D2" s="1012"/>
      <c r="E2" s="1012"/>
      <c r="F2" s="1012"/>
      <c r="G2" s="1012"/>
      <c r="H2" s="955"/>
      <c r="I2" s="954" t="s">
        <v>423</v>
      </c>
      <c r="J2" s="1012"/>
      <c r="K2" s="1012"/>
      <c r="L2" s="1012"/>
      <c r="M2" s="1012"/>
      <c r="N2" s="1012"/>
      <c r="O2" s="955"/>
    </row>
    <row r="3" spans="1:15" s="35" customFormat="1" ht="18" customHeight="1">
      <c r="A3" s="950"/>
      <c r="B3" s="54" t="s">
        <v>416</v>
      </c>
      <c r="C3" s="54" t="s">
        <v>417</v>
      </c>
      <c r="D3" s="54" t="s">
        <v>418</v>
      </c>
      <c r="E3" s="54" t="s">
        <v>419</v>
      </c>
      <c r="F3" s="54" t="s">
        <v>420</v>
      </c>
      <c r="G3" s="54" t="s">
        <v>421</v>
      </c>
      <c r="H3" s="54" t="s">
        <v>422</v>
      </c>
      <c r="I3" s="54" t="s">
        <v>416</v>
      </c>
      <c r="J3" s="54" t="s">
        <v>417</v>
      </c>
      <c r="K3" s="54" t="s">
        <v>418</v>
      </c>
      <c r="L3" s="54" t="s">
        <v>419</v>
      </c>
      <c r="M3" s="54" t="s">
        <v>420</v>
      </c>
      <c r="N3" s="54" t="s">
        <v>421</v>
      </c>
      <c r="O3" s="54" t="s">
        <v>422</v>
      </c>
    </row>
    <row r="4" spans="1:15" s="42" customFormat="1" ht="18" customHeight="1">
      <c r="A4" s="24" t="s">
        <v>95</v>
      </c>
      <c r="B4" s="58">
        <v>10763442.380000001</v>
      </c>
      <c r="C4" s="41">
        <v>423522.37300000002</v>
      </c>
      <c r="D4" s="41">
        <v>802178.82350000006</v>
      </c>
      <c r="E4" s="41">
        <v>102654.8373</v>
      </c>
      <c r="F4" s="26">
        <v>5613.2649860000001</v>
      </c>
      <c r="G4" s="26">
        <v>8457.3952009999994</v>
      </c>
      <c r="H4" s="26">
        <v>108.80217759999999</v>
      </c>
      <c r="I4" s="41">
        <v>9605752</v>
      </c>
      <c r="J4" s="41">
        <v>134620</v>
      </c>
      <c r="K4" s="41">
        <v>186934</v>
      </c>
      <c r="L4" s="26">
        <v>39830</v>
      </c>
      <c r="M4" s="26">
        <v>2192</v>
      </c>
      <c r="N4" s="26">
        <v>1446</v>
      </c>
      <c r="O4" s="26">
        <v>1102</v>
      </c>
    </row>
    <row r="5" spans="1:15" s="42" customFormat="1" ht="18" customHeight="1">
      <c r="A5" s="24" t="s">
        <v>96</v>
      </c>
      <c r="B5" s="58">
        <v>12617096.48</v>
      </c>
      <c r="C5" s="41">
        <v>296014.57</v>
      </c>
      <c r="D5" s="41">
        <v>619190.9</v>
      </c>
      <c r="E5" s="26">
        <v>72449.62</v>
      </c>
      <c r="F5" s="26">
        <v>2004.87</v>
      </c>
      <c r="G5" s="26">
        <v>3561.89</v>
      </c>
      <c r="H5" s="26">
        <v>232.27</v>
      </c>
      <c r="I5" s="41">
        <v>9445971</v>
      </c>
      <c r="J5" s="41">
        <v>150267</v>
      </c>
      <c r="K5" s="41">
        <v>149807</v>
      </c>
      <c r="L5" s="26">
        <v>90171</v>
      </c>
      <c r="M5" s="26">
        <v>4293</v>
      </c>
      <c r="N5" s="26">
        <v>1868</v>
      </c>
      <c r="O5" s="26">
        <v>732</v>
      </c>
    </row>
    <row r="6" spans="1:15" s="35" customFormat="1" ht="18" customHeight="1">
      <c r="A6" s="20" t="s">
        <v>97</v>
      </c>
      <c r="B6" s="38">
        <v>1383612.71</v>
      </c>
      <c r="C6" s="22">
        <v>32540.83</v>
      </c>
      <c r="D6" s="22">
        <v>67927.5</v>
      </c>
      <c r="E6" s="22">
        <v>6142.45</v>
      </c>
      <c r="F6" s="22">
        <v>163.47</v>
      </c>
      <c r="G6" s="22">
        <v>235.71</v>
      </c>
      <c r="H6" s="22">
        <v>15.1</v>
      </c>
      <c r="I6" s="38">
        <v>7446480</v>
      </c>
      <c r="J6" s="38">
        <v>186987</v>
      </c>
      <c r="K6" s="38">
        <v>244221</v>
      </c>
      <c r="L6" s="22">
        <v>20151</v>
      </c>
      <c r="M6" s="22">
        <v>2153</v>
      </c>
      <c r="N6" s="22">
        <v>1311</v>
      </c>
      <c r="O6" s="22">
        <v>208</v>
      </c>
    </row>
    <row r="7" spans="1:15" s="35" customFormat="1" ht="18" customHeight="1">
      <c r="A7" s="20" t="s">
        <v>98</v>
      </c>
      <c r="B7" s="38">
        <v>1008786.89</v>
      </c>
      <c r="C7" s="22">
        <v>29443.61</v>
      </c>
      <c r="D7" s="22">
        <v>61724.12</v>
      </c>
      <c r="E7" s="22">
        <v>4723.72</v>
      </c>
      <c r="F7" s="22">
        <v>242.47</v>
      </c>
      <c r="G7" s="22">
        <v>446.3</v>
      </c>
      <c r="H7" s="22">
        <v>10.46</v>
      </c>
      <c r="I7" s="38">
        <v>6213740</v>
      </c>
      <c r="J7" s="38">
        <v>138533</v>
      </c>
      <c r="K7" s="38">
        <v>172878</v>
      </c>
      <c r="L7" s="22">
        <v>38206</v>
      </c>
      <c r="M7" s="22">
        <v>3624</v>
      </c>
      <c r="N7" s="22">
        <v>2767</v>
      </c>
      <c r="O7" s="22">
        <v>108</v>
      </c>
    </row>
    <row r="8" spans="1:15" s="35" customFormat="1" ht="18" customHeight="1">
      <c r="A8" s="20" t="s">
        <v>99</v>
      </c>
      <c r="B8" s="38">
        <v>1253745.3700000001</v>
      </c>
      <c r="C8" s="22">
        <v>36090.39</v>
      </c>
      <c r="D8" s="22">
        <v>81710.28</v>
      </c>
      <c r="E8" s="22">
        <v>6156.59</v>
      </c>
      <c r="F8" s="22">
        <v>296.81</v>
      </c>
      <c r="G8" s="22">
        <v>667.45</v>
      </c>
      <c r="H8" s="22">
        <v>26.72</v>
      </c>
      <c r="I8" s="38">
        <v>6199898</v>
      </c>
      <c r="J8" s="38">
        <v>125198</v>
      </c>
      <c r="K8" s="38">
        <v>156603</v>
      </c>
      <c r="L8" s="22">
        <v>19603</v>
      </c>
      <c r="M8" s="22">
        <v>1989</v>
      </c>
      <c r="N8" s="22">
        <v>4863</v>
      </c>
      <c r="O8" s="22">
        <v>262</v>
      </c>
    </row>
    <row r="9" spans="1:15" s="35" customFormat="1" ht="18" customHeight="1">
      <c r="A9" s="20" t="s">
        <v>100</v>
      </c>
      <c r="B9" s="38">
        <v>1239099.49</v>
      </c>
      <c r="C9" s="22">
        <v>37353.46</v>
      </c>
      <c r="D9" s="38">
        <v>100553.13</v>
      </c>
      <c r="E9" s="22">
        <v>8764.99</v>
      </c>
      <c r="F9" s="22">
        <v>207.98</v>
      </c>
      <c r="G9" s="22">
        <v>751.97</v>
      </c>
      <c r="H9" s="22">
        <v>37.67</v>
      </c>
      <c r="I9" s="38">
        <v>7313494</v>
      </c>
      <c r="J9" s="38">
        <v>155511</v>
      </c>
      <c r="K9" s="38">
        <v>397882</v>
      </c>
      <c r="L9" s="22">
        <v>30365</v>
      </c>
      <c r="M9" s="22">
        <v>2383</v>
      </c>
      <c r="N9" s="22">
        <v>4661</v>
      </c>
      <c r="O9" s="22">
        <v>236</v>
      </c>
    </row>
    <row r="10" spans="1:15" s="35" customFormat="1" ht="18" customHeight="1">
      <c r="A10" s="182" t="s">
        <v>101</v>
      </c>
      <c r="B10" s="38">
        <v>968240.6</v>
      </c>
      <c r="C10" s="22">
        <v>28934.1</v>
      </c>
      <c r="D10" s="22">
        <v>71187.83</v>
      </c>
      <c r="E10" s="22">
        <v>7947.27</v>
      </c>
      <c r="F10" s="22">
        <v>224.57</v>
      </c>
      <c r="G10" s="22">
        <v>308.79000000000002</v>
      </c>
      <c r="H10" s="22">
        <v>18.89</v>
      </c>
      <c r="I10" s="38">
        <v>7208380</v>
      </c>
      <c r="J10" s="38">
        <v>126320</v>
      </c>
      <c r="K10" s="38">
        <v>254374</v>
      </c>
      <c r="L10" s="22">
        <v>39098</v>
      </c>
      <c r="M10" s="22">
        <v>2275</v>
      </c>
      <c r="N10" s="22">
        <v>2439</v>
      </c>
      <c r="O10" s="22">
        <v>149</v>
      </c>
    </row>
    <row r="11" spans="1:15" s="35" customFormat="1" ht="18" customHeight="1">
      <c r="A11" s="110" t="s">
        <v>102</v>
      </c>
      <c r="B11" s="248">
        <v>1389774.99</v>
      </c>
      <c r="C11" s="22">
        <v>30246</v>
      </c>
      <c r="D11" s="22">
        <v>59932.24</v>
      </c>
      <c r="E11" s="22">
        <v>8715.49</v>
      </c>
      <c r="F11" s="22">
        <v>219.06</v>
      </c>
      <c r="G11" s="22">
        <v>405.63</v>
      </c>
      <c r="H11" s="22">
        <v>22.69</v>
      </c>
      <c r="I11" s="38">
        <v>6469819</v>
      </c>
      <c r="J11" s="38">
        <v>131383</v>
      </c>
      <c r="K11" s="38">
        <v>251986</v>
      </c>
      <c r="L11" s="22">
        <v>51357</v>
      </c>
      <c r="M11" s="22">
        <v>5600</v>
      </c>
      <c r="N11" s="22">
        <v>5588</v>
      </c>
      <c r="O11" s="22">
        <v>1215</v>
      </c>
    </row>
    <row r="12" spans="1:15" s="35" customFormat="1" ht="14.25" customHeight="1">
      <c r="A12" s="202" t="s">
        <v>916</v>
      </c>
      <c r="B12" s="361">
        <v>1636348.85</v>
      </c>
      <c r="C12" s="106">
        <v>30540.92</v>
      </c>
      <c r="D12" s="106">
        <v>59910.14</v>
      </c>
      <c r="E12" s="106">
        <v>10024.08</v>
      </c>
      <c r="F12" s="106">
        <v>198.51</v>
      </c>
      <c r="G12" s="106">
        <v>207.29</v>
      </c>
      <c r="H12" s="106">
        <v>47.5</v>
      </c>
      <c r="I12" s="107">
        <v>8038519</v>
      </c>
      <c r="J12" s="107">
        <v>120560</v>
      </c>
      <c r="K12" s="107">
        <v>293964</v>
      </c>
      <c r="L12" s="106">
        <v>59093</v>
      </c>
      <c r="M12" s="106">
        <v>3370</v>
      </c>
      <c r="N12" s="106">
        <v>1266</v>
      </c>
      <c r="O12" s="106">
        <v>579</v>
      </c>
    </row>
    <row r="13" spans="1:15" s="35" customFormat="1" ht="14.25" customHeight="1">
      <c r="A13" s="110" t="s">
        <v>964</v>
      </c>
      <c r="B13" s="53">
        <v>1520995.86</v>
      </c>
      <c r="C13" s="52">
        <v>33406.53</v>
      </c>
      <c r="D13" s="52">
        <v>55357.26</v>
      </c>
      <c r="E13" s="52">
        <v>8959.36</v>
      </c>
      <c r="F13" s="52">
        <v>199.08</v>
      </c>
      <c r="G13" s="52">
        <v>271.24</v>
      </c>
      <c r="H13" s="52">
        <v>28.28</v>
      </c>
      <c r="I13" s="53">
        <v>7376396</v>
      </c>
      <c r="J13" s="53">
        <v>125030</v>
      </c>
      <c r="K13" s="53">
        <v>184015</v>
      </c>
      <c r="L13" s="52">
        <v>60810</v>
      </c>
      <c r="M13" s="52">
        <v>3821</v>
      </c>
      <c r="N13" s="52">
        <v>2080</v>
      </c>
      <c r="O13" s="52">
        <v>198</v>
      </c>
    </row>
    <row r="14" spans="1:15" s="35" customFormat="1" ht="14.25" customHeight="1">
      <c r="A14" s="110" t="s">
        <v>1091</v>
      </c>
      <c r="B14" s="53">
        <v>2216491.71</v>
      </c>
      <c r="C14" s="52">
        <v>37458.720000000001</v>
      </c>
      <c r="D14" s="52">
        <v>60888.41</v>
      </c>
      <c r="E14" s="52">
        <v>11015.69</v>
      </c>
      <c r="F14" s="52">
        <v>252.94</v>
      </c>
      <c r="G14" s="52">
        <v>267.51</v>
      </c>
      <c r="H14" s="52">
        <v>24.96</v>
      </c>
      <c r="I14" s="53">
        <v>9445971</v>
      </c>
      <c r="J14" s="53">
        <v>150267</v>
      </c>
      <c r="K14" s="53">
        <v>149807</v>
      </c>
      <c r="L14" s="52">
        <v>90171</v>
      </c>
      <c r="M14" s="52">
        <v>4293</v>
      </c>
      <c r="N14" s="52">
        <v>1868</v>
      </c>
      <c r="O14" s="52">
        <v>732</v>
      </c>
    </row>
    <row r="15" spans="1:15" s="35" customFormat="1" ht="13.5" customHeight="1">
      <c r="A15" s="946"/>
      <c r="B15" s="946"/>
      <c r="C15" s="946"/>
      <c r="D15" s="946"/>
      <c r="E15" s="946"/>
      <c r="F15" s="946"/>
      <c r="G15" s="946"/>
      <c r="H15" s="946"/>
      <c r="I15" s="946"/>
    </row>
    <row r="16" spans="1:15" s="35" customFormat="1" ht="13.5" customHeight="1">
      <c r="A16" s="946" t="s">
        <v>1092</v>
      </c>
      <c r="B16" s="946"/>
      <c r="C16" s="946"/>
      <c r="D16" s="946"/>
      <c r="E16" s="946"/>
      <c r="F16" s="946"/>
      <c r="G16" s="946"/>
      <c r="H16" s="946"/>
      <c r="I16" s="946"/>
    </row>
    <row r="17" spans="1:9" s="35" customFormat="1" ht="13.5" customHeight="1">
      <c r="A17" s="946" t="s">
        <v>211</v>
      </c>
      <c r="B17" s="946"/>
      <c r="C17" s="946"/>
      <c r="D17" s="946"/>
      <c r="E17" s="946"/>
      <c r="F17" s="946"/>
      <c r="G17" s="946"/>
      <c r="H17" s="946"/>
      <c r="I17" s="946"/>
    </row>
    <row r="18" spans="1:9" s="35" customFormat="1" ht="24.6" customHeight="1"/>
    <row r="19" spans="1:9">
      <c r="B19" s="141"/>
      <c r="C19" s="141"/>
      <c r="D19" s="141"/>
      <c r="E19" s="141"/>
      <c r="F19" s="141"/>
      <c r="G19" s="141"/>
      <c r="H19" s="141"/>
    </row>
  </sheetData>
  <mergeCells count="7">
    <mergeCell ref="A17:I17"/>
    <mergeCell ref="A16:I16"/>
    <mergeCell ref="A1:G1"/>
    <mergeCell ref="A2:A3"/>
    <mergeCell ref="B2:H2"/>
    <mergeCell ref="I2:O2"/>
    <mergeCell ref="A15:I15"/>
  </mergeCells>
  <printOptions horizontalCentered="1"/>
  <pageMargins left="0.78431372549019618" right="0.78431372549019618" top="0.98039215686274517" bottom="0.98039215686274517" header="0.50980392156862753" footer="0.50980392156862753"/>
  <pageSetup paperSize="9" scale="60"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G21" sqref="G21"/>
    </sheetView>
  </sheetViews>
  <sheetFormatPr defaultColWidth="9.140625" defaultRowHeight="15"/>
  <cols>
    <col min="1" max="9" width="14.5703125" style="17" bestFit="1" customWidth="1"/>
    <col min="10" max="10" width="5" style="17" bestFit="1" customWidth="1"/>
    <col min="11" max="16384" width="9.140625" style="17"/>
  </cols>
  <sheetData>
    <row r="1" spans="1:9" ht="18.75" customHeight="1">
      <c r="A1" s="939" t="s">
        <v>424</v>
      </c>
      <c r="B1" s="939"/>
      <c r="C1" s="939"/>
      <c r="D1" s="939"/>
      <c r="E1" s="939"/>
      <c r="F1" s="939"/>
      <c r="G1" s="939"/>
    </row>
    <row r="2" spans="1:9" s="35" customFormat="1" ht="27" customHeight="1">
      <c r="A2" s="948" t="s">
        <v>134</v>
      </c>
      <c r="B2" s="954" t="s">
        <v>174</v>
      </c>
      <c r="C2" s="1012"/>
      <c r="D2" s="1012"/>
      <c r="E2" s="955"/>
      <c r="F2" s="1079" t="s">
        <v>425</v>
      </c>
      <c r="G2" s="1080"/>
      <c r="H2" s="1080"/>
      <c r="I2" s="1081"/>
    </row>
    <row r="3" spans="1:9" s="35" customFormat="1" ht="18" customHeight="1">
      <c r="A3" s="950"/>
      <c r="B3" s="54" t="s">
        <v>416</v>
      </c>
      <c r="C3" s="54" t="s">
        <v>417</v>
      </c>
      <c r="D3" s="54" t="s">
        <v>418</v>
      </c>
      <c r="E3" s="54" t="s">
        <v>419</v>
      </c>
      <c r="F3" s="54" t="s">
        <v>416</v>
      </c>
      <c r="G3" s="54" t="s">
        <v>417</v>
      </c>
      <c r="H3" s="54" t="s">
        <v>418</v>
      </c>
      <c r="I3" s="54" t="s">
        <v>419</v>
      </c>
    </row>
    <row r="4" spans="1:9" s="42" customFormat="1" ht="18" customHeight="1">
      <c r="A4" s="24" t="s">
        <v>95</v>
      </c>
      <c r="B4" s="26">
        <v>95917.563800000004</v>
      </c>
      <c r="C4" s="26">
        <v>510.36866930000002</v>
      </c>
      <c r="D4" s="26">
        <v>1958.8321100000001</v>
      </c>
      <c r="E4" s="26">
        <v>7.9315542499999996</v>
      </c>
      <c r="F4" s="26">
        <v>70966</v>
      </c>
      <c r="G4" s="26">
        <v>111</v>
      </c>
      <c r="H4" s="26">
        <v>270</v>
      </c>
      <c r="I4" s="26">
        <v>100</v>
      </c>
    </row>
    <row r="5" spans="1:9" s="42" customFormat="1" ht="18" customHeight="1">
      <c r="A5" s="24" t="s">
        <v>96</v>
      </c>
      <c r="B5" s="26">
        <v>69182.317078500026</v>
      </c>
      <c r="C5" s="26">
        <v>50.849097750000006</v>
      </c>
      <c r="D5" s="26">
        <v>2435.7148585499999</v>
      </c>
      <c r="E5" s="26">
        <v>198.52979274999998</v>
      </c>
      <c r="F5" s="26">
        <v>40706</v>
      </c>
      <c r="G5" s="26">
        <v>85</v>
      </c>
      <c r="H5" s="26">
        <v>100</v>
      </c>
      <c r="I5" s="26">
        <v>4559</v>
      </c>
    </row>
    <row r="6" spans="1:9" s="35" customFormat="1" ht="18" customHeight="1">
      <c r="A6" s="20" t="s">
        <v>97</v>
      </c>
      <c r="B6" s="22">
        <v>9570.2027400000006</v>
      </c>
      <c r="C6" s="22">
        <v>8.6242909999999995</v>
      </c>
      <c r="D6" s="22">
        <v>44.104617500000003</v>
      </c>
      <c r="E6" s="22">
        <v>2.70398725</v>
      </c>
      <c r="F6" s="22">
        <v>72722</v>
      </c>
      <c r="G6" s="22">
        <v>155</v>
      </c>
      <c r="H6" s="22">
        <v>156</v>
      </c>
      <c r="I6" s="22">
        <v>10</v>
      </c>
    </row>
    <row r="7" spans="1:9" s="35" customFormat="1" ht="18" customHeight="1">
      <c r="A7" s="20" t="s">
        <v>98</v>
      </c>
      <c r="B7" s="22">
        <v>12589.449265499999</v>
      </c>
      <c r="C7" s="22">
        <v>6.4888320000000004</v>
      </c>
      <c r="D7" s="22">
        <v>11.5104285</v>
      </c>
      <c r="E7" s="22">
        <v>6.769E-2</v>
      </c>
      <c r="F7" s="38">
        <v>115016</v>
      </c>
      <c r="G7" s="22">
        <v>48</v>
      </c>
      <c r="H7" s="22">
        <v>325</v>
      </c>
      <c r="I7" s="22">
        <v>0</v>
      </c>
    </row>
    <row r="8" spans="1:9" s="35" customFormat="1" ht="18" customHeight="1">
      <c r="A8" s="20" t="s">
        <v>99</v>
      </c>
      <c r="B8" s="22">
        <v>14299.30021125</v>
      </c>
      <c r="C8" s="22">
        <v>5.9010512500000001</v>
      </c>
      <c r="D8" s="22">
        <v>159.3773085</v>
      </c>
      <c r="E8" s="22">
        <v>0</v>
      </c>
      <c r="F8" s="22">
        <v>24714</v>
      </c>
      <c r="G8" s="22">
        <v>136</v>
      </c>
      <c r="H8" s="22">
        <v>393</v>
      </c>
      <c r="I8" s="22">
        <v>0</v>
      </c>
    </row>
    <row r="9" spans="1:9" s="35" customFormat="1" ht="18" customHeight="1">
      <c r="A9" s="20" t="s">
        <v>100</v>
      </c>
      <c r="B9" s="22">
        <v>5794.6480462500003</v>
      </c>
      <c r="C9" s="22">
        <v>4.8976822499999999</v>
      </c>
      <c r="D9" s="22">
        <v>591.60041024999998</v>
      </c>
      <c r="E9" s="22">
        <v>0</v>
      </c>
      <c r="F9" s="22">
        <v>18214</v>
      </c>
      <c r="G9" s="22">
        <v>177</v>
      </c>
      <c r="H9" s="22">
        <v>49500</v>
      </c>
      <c r="I9" s="22">
        <v>0</v>
      </c>
    </row>
    <row r="10" spans="1:9" s="35" customFormat="1" ht="18" customHeight="1">
      <c r="A10" s="20" t="s">
        <v>101</v>
      </c>
      <c r="B10" s="22">
        <v>4825.9174652499996</v>
      </c>
      <c r="C10" s="22">
        <v>5.3239735000000001</v>
      </c>
      <c r="D10" s="22">
        <v>555.57188199999996</v>
      </c>
      <c r="E10" s="22">
        <v>7.7254589999999999</v>
      </c>
      <c r="F10" s="22">
        <v>19057</v>
      </c>
      <c r="G10" s="22">
        <v>268</v>
      </c>
      <c r="H10" s="22">
        <v>2265</v>
      </c>
      <c r="I10" s="22">
        <v>0</v>
      </c>
    </row>
    <row r="11" spans="1:9" s="35" customFormat="1" ht="18" customHeight="1">
      <c r="A11" s="182" t="s">
        <v>102</v>
      </c>
      <c r="B11" s="106">
        <v>4483.4567189999998</v>
      </c>
      <c r="C11" s="106">
        <v>6.4670670000000001</v>
      </c>
      <c r="D11" s="106">
        <v>128.47187099999999</v>
      </c>
      <c r="E11" s="106">
        <v>0</v>
      </c>
      <c r="F11" s="106">
        <v>19474</v>
      </c>
      <c r="G11" s="106">
        <v>245</v>
      </c>
      <c r="H11" s="106">
        <v>9059</v>
      </c>
      <c r="I11" s="106">
        <v>0</v>
      </c>
    </row>
    <row r="12" spans="1:9" s="35" customFormat="1" ht="18" customHeight="1">
      <c r="A12" s="110" t="s">
        <v>916</v>
      </c>
      <c r="B12" s="52">
        <v>3806.2227459999999</v>
      </c>
      <c r="C12" s="52">
        <v>2.4720770000000001</v>
      </c>
      <c r="D12" s="52">
        <v>515.92247029999999</v>
      </c>
      <c r="E12" s="52">
        <v>107.551473</v>
      </c>
      <c r="F12" s="52">
        <v>65832</v>
      </c>
      <c r="G12" s="52">
        <v>1</v>
      </c>
      <c r="H12" s="52">
        <v>14316</v>
      </c>
      <c r="I12" s="52">
        <v>6440</v>
      </c>
    </row>
    <row r="13" spans="1:9" s="35" customFormat="1" ht="15.75" customHeight="1">
      <c r="A13" s="110" t="s">
        <v>964</v>
      </c>
      <c r="B13" s="52">
        <v>3856.7203460000001</v>
      </c>
      <c r="C13" s="52">
        <v>8.8522110000000005</v>
      </c>
      <c r="D13" s="52">
        <v>361.14796430000001</v>
      </c>
      <c r="E13" s="52">
        <v>50.884502500000004</v>
      </c>
      <c r="F13" s="52">
        <v>41802</v>
      </c>
      <c r="G13" s="52">
        <v>249</v>
      </c>
      <c r="H13" s="52">
        <v>140</v>
      </c>
      <c r="I13" s="52">
        <v>3430</v>
      </c>
    </row>
    <row r="14" spans="1:9" s="35" customFormat="1" ht="15.75" customHeight="1">
      <c r="A14" s="110" t="s">
        <v>1091</v>
      </c>
      <c r="B14" s="52">
        <v>9956.3995397500057</v>
      </c>
      <c r="C14" s="52">
        <v>1.8219127499999999</v>
      </c>
      <c r="D14" s="52">
        <v>68.007906250000019</v>
      </c>
      <c r="E14" s="52">
        <v>29.596681</v>
      </c>
      <c r="F14" s="52">
        <v>40706</v>
      </c>
      <c r="G14" s="52">
        <v>85</v>
      </c>
      <c r="H14" s="52">
        <v>100</v>
      </c>
      <c r="I14" s="52">
        <v>4559</v>
      </c>
    </row>
    <row r="15" spans="1:9" s="35" customFormat="1" ht="15" customHeight="1">
      <c r="A15" s="946"/>
      <c r="B15" s="946"/>
      <c r="C15" s="946"/>
      <c r="D15" s="946"/>
      <c r="E15" s="946"/>
      <c r="F15" s="946"/>
      <c r="G15" s="946"/>
      <c r="H15" s="946"/>
      <c r="I15" s="946"/>
    </row>
    <row r="16" spans="1:9" s="35" customFormat="1" ht="15" customHeight="1">
      <c r="A16" s="946" t="s">
        <v>1092</v>
      </c>
      <c r="B16" s="946"/>
      <c r="C16" s="946"/>
      <c r="D16" s="946"/>
      <c r="E16" s="946"/>
      <c r="F16" s="946"/>
      <c r="G16" s="946"/>
      <c r="H16" s="946"/>
      <c r="I16" s="946"/>
    </row>
    <row r="17" spans="1:9" s="35" customFormat="1" ht="15" customHeight="1">
      <c r="A17" s="946" t="s">
        <v>179</v>
      </c>
      <c r="B17" s="946"/>
      <c r="C17" s="946"/>
      <c r="D17" s="946"/>
      <c r="E17" s="946"/>
      <c r="F17" s="946"/>
      <c r="G17" s="946"/>
      <c r="H17" s="946"/>
      <c r="I17" s="946"/>
    </row>
    <row r="18" spans="1:9" s="35" customFormat="1" ht="24.6" customHeight="1"/>
    <row r="20" spans="1:9">
      <c r="B20" s="56"/>
      <c r="C20" s="56"/>
      <c r="D20" s="56"/>
      <c r="E20" s="56"/>
    </row>
  </sheetData>
  <mergeCells count="7">
    <mergeCell ref="A16:I16"/>
    <mergeCell ref="A17:I17"/>
    <mergeCell ref="A1:G1"/>
    <mergeCell ref="A2:A3"/>
    <mergeCell ref="B2:E2"/>
    <mergeCell ref="F2:I2"/>
    <mergeCell ref="A15:I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G19" sqref="G19"/>
    </sheetView>
  </sheetViews>
  <sheetFormatPr defaultColWidth="9.140625" defaultRowHeight="15"/>
  <cols>
    <col min="1" max="1" width="12.140625" style="17" bestFit="1" customWidth="1"/>
    <col min="2" max="2" width="12.140625" style="17" customWidth="1"/>
    <col min="3" max="6" width="12.140625" style="17" bestFit="1" customWidth="1"/>
    <col min="7" max="7" width="12.140625" style="17" customWidth="1"/>
    <col min="8" max="11" width="12.140625" style="17" bestFit="1" customWidth="1"/>
    <col min="12" max="12" width="22.42578125" style="17" bestFit="1" customWidth="1"/>
    <col min="13" max="13" width="4.5703125" style="17" bestFit="1" customWidth="1"/>
    <col min="14" max="16384" width="9.140625" style="17"/>
  </cols>
  <sheetData>
    <row r="1" spans="1:12" ht="13.5" customHeight="1">
      <c r="A1" s="939" t="s">
        <v>617</v>
      </c>
      <c r="B1" s="939"/>
      <c r="C1" s="939"/>
      <c r="D1" s="939"/>
      <c r="E1" s="939"/>
      <c r="F1" s="939"/>
      <c r="G1" s="939"/>
      <c r="H1" s="939"/>
      <c r="I1" s="939"/>
      <c r="J1" s="939"/>
      <c r="K1" s="939"/>
      <c r="L1" s="939"/>
    </row>
    <row r="2" spans="1:12" s="35" customFormat="1" ht="19.5" customHeight="1">
      <c r="A2" s="948" t="s">
        <v>134</v>
      </c>
      <c r="B2" s="1084" t="s">
        <v>404</v>
      </c>
      <c r="C2" s="1085"/>
      <c r="D2" s="1085"/>
      <c r="E2" s="1085"/>
      <c r="F2" s="1086"/>
      <c r="G2" s="954" t="s">
        <v>411</v>
      </c>
      <c r="H2" s="1082"/>
      <c r="I2" s="1082"/>
      <c r="J2" s="1082"/>
      <c r="K2" s="1083"/>
    </row>
    <row r="3" spans="1:12" s="35" customFormat="1" ht="15" customHeight="1">
      <c r="A3" s="1000"/>
      <c r="B3" s="563" t="s">
        <v>1151</v>
      </c>
      <c r="C3" s="533" t="s">
        <v>426</v>
      </c>
      <c r="D3" s="54" t="s">
        <v>618</v>
      </c>
      <c r="E3" s="54" t="s">
        <v>619</v>
      </c>
      <c r="F3" s="54" t="s">
        <v>427</v>
      </c>
      <c r="G3" s="54" t="s">
        <v>1151</v>
      </c>
      <c r="H3" s="54" t="s">
        <v>426</v>
      </c>
      <c r="I3" s="54" t="s">
        <v>618</v>
      </c>
      <c r="J3" s="54" t="s">
        <v>619</v>
      </c>
      <c r="K3" s="54" t="s">
        <v>427</v>
      </c>
    </row>
    <row r="4" spans="1:12" s="42" customFormat="1" ht="17.25" customHeight="1">
      <c r="A4" s="24" t="s">
        <v>95</v>
      </c>
      <c r="B4" s="624">
        <v>251146.0233</v>
      </c>
      <c r="C4" s="41">
        <v>1472403.9682999996</v>
      </c>
      <c r="D4" s="41">
        <v>333699.70060000004</v>
      </c>
      <c r="E4" s="26">
        <v>12648.0532</v>
      </c>
      <c r="F4" s="26">
        <v>10402.838299999999</v>
      </c>
      <c r="G4" s="26">
        <v>816363.59300000011</v>
      </c>
      <c r="H4" s="41">
        <v>1855960.5242000001</v>
      </c>
      <c r="I4" s="41">
        <v>371111.32260000001</v>
      </c>
      <c r="J4" s="26">
        <v>27.162199999999999</v>
      </c>
      <c r="K4" s="26">
        <v>0</v>
      </c>
    </row>
    <row r="5" spans="1:12" s="42" customFormat="1" ht="17.25" customHeight="1">
      <c r="A5" s="24" t="s">
        <v>96</v>
      </c>
      <c r="B5" s="41">
        <v>365737.24249999999</v>
      </c>
      <c r="C5" s="41">
        <v>1405213.8833000001</v>
      </c>
      <c r="D5" s="41">
        <v>216697.28739999994</v>
      </c>
      <c r="E5" s="26">
        <v>28996.295700000006</v>
      </c>
      <c r="F5" s="26">
        <v>5458.5581000000002</v>
      </c>
      <c r="G5" s="26">
        <v>654172.40439999977</v>
      </c>
      <c r="H5" s="41">
        <v>1636407.0064000001</v>
      </c>
      <c r="I5" s="41">
        <v>221782.2678</v>
      </c>
      <c r="J5" s="26">
        <v>28522.546200000001</v>
      </c>
      <c r="K5" s="26">
        <v>0</v>
      </c>
    </row>
    <row r="6" spans="1:12" s="35" customFormat="1" ht="17.25" customHeight="1">
      <c r="A6" s="20" t="s">
        <v>97</v>
      </c>
      <c r="B6" s="22">
        <v>40299.715700000008</v>
      </c>
      <c r="C6" s="38">
        <v>152931.55300000001</v>
      </c>
      <c r="D6" s="22">
        <v>18315.182799999999</v>
      </c>
      <c r="E6" s="22">
        <v>862.70920000000001</v>
      </c>
      <c r="F6" s="22">
        <v>4357.5148000000008</v>
      </c>
      <c r="G6" s="22">
        <v>74548.993199999983</v>
      </c>
      <c r="H6" s="38">
        <v>132970.07049999991</v>
      </c>
      <c r="I6" s="22">
        <v>24350.009600000005</v>
      </c>
      <c r="J6" s="22">
        <v>0</v>
      </c>
      <c r="K6" s="22">
        <v>0</v>
      </c>
    </row>
    <row r="7" spans="1:12" s="35" customFormat="1" ht="17.25" customHeight="1">
      <c r="A7" s="20" t="s">
        <v>98</v>
      </c>
      <c r="B7" s="22">
        <v>32932.728200000005</v>
      </c>
      <c r="C7" s="22">
        <v>87281.746299999984</v>
      </c>
      <c r="D7" s="22">
        <v>15070.288700000001</v>
      </c>
      <c r="E7" s="22">
        <v>21351.003799999999</v>
      </c>
      <c r="F7" s="22">
        <v>590.16619999999978</v>
      </c>
      <c r="G7" s="22">
        <v>75475.657000000036</v>
      </c>
      <c r="H7" s="38">
        <v>139059.51550000001</v>
      </c>
      <c r="I7" s="22">
        <v>17661.910899999995</v>
      </c>
      <c r="J7" s="22">
        <v>28522.546200000001</v>
      </c>
      <c r="K7" s="22">
        <v>0</v>
      </c>
    </row>
    <row r="8" spans="1:12" s="35" customFormat="1" ht="17.25" customHeight="1">
      <c r="A8" s="20" t="s">
        <v>99</v>
      </c>
      <c r="B8" s="22">
        <v>42675.865399999981</v>
      </c>
      <c r="C8" s="38">
        <v>139175.24639999997</v>
      </c>
      <c r="D8" s="22">
        <v>17255.104500000001</v>
      </c>
      <c r="E8" s="22">
        <v>2932.1697000000004</v>
      </c>
      <c r="F8" s="22">
        <v>31.580899999999996</v>
      </c>
      <c r="G8" s="22">
        <v>75039.053200000038</v>
      </c>
      <c r="H8" s="38">
        <v>204219.5007</v>
      </c>
      <c r="I8" s="22">
        <v>21937.318900000002</v>
      </c>
      <c r="J8" s="22">
        <v>0</v>
      </c>
      <c r="K8" s="22">
        <v>0</v>
      </c>
    </row>
    <row r="9" spans="1:12" s="35" customFormat="1" ht="17.25" customHeight="1">
      <c r="A9" s="20" t="s">
        <v>100</v>
      </c>
      <c r="B9" s="22">
        <v>40401.247800000005</v>
      </c>
      <c r="C9" s="38">
        <v>142730.76350000009</v>
      </c>
      <c r="D9" s="22">
        <v>18228.3305</v>
      </c>
      <c r="E9" s="22">
        <v>927.37199999999996</v>
      </c>
      <c r="F9" s="22">
        <v>22.113800000000001</v>
      </c>
      <c r="G9" s="22">
        <v>67572.048899999994</v>
      </c>
      <c r="H9" s="38">
        <v>198031.99400000004</v>
      </c>
      <c r="I9" s="22">
        <v>33049.655400000003</v>
      </c>
      <c r="J9" s="22">
        <v>0</v>
      </c>
      <c r="K9" s="22">
        <v>0</v>
      </c>
    </row>
    <row r="10" spans="1:12" s="35" customFormat="1" ht="17.25" customHeight="1">
      <c r="A10" s="20" t="s">
        <v>101</v>
      </c>
      <c r="B10" s="22">
        <v>42070.784300000007</v>
      </c>
      <c r="C10" s="38">
        <v>130912.65630000005</v>
      </c>
      <c r="D10" s="22">
        <v>21832.705900000004</v>
      </c>
      <c r="E10" s="22">
        <v>338.35680000000008</v>
      </c>
      <c r="F10" s="22">
        <v>12.678799999999999</v>
      </c>
      <c r="G10" s="22">
        <v>65618.211299999966</v>
      </c>
      <c r="H10" s="38">
        <v>198237.86539999998</v>
      </c>
      <c r="I10" s="22">
        <v>19878.872799999997</v>
      </c>
      <c r="J10" s="22">
        <v>0</v>
      </c>
      <c r="K10" s="22">
        <v>0</v>
      </c>
    </row>
    <row r="11" spans="1:12" s="35" customFormat="1" ht="17.25" customHeight="1">
      <c r="A11" s="20" t="s">
        <v>102</v>
      </c>
      <c r="B11" s="22">
        <v>43781.035099999986</v>
      </c>
      <c r="C11" s="38">
        <v>165830.84889999998</v>
      </c>
      <c r="D11" s="22">
        <v>24534.542199999993</v>
      </c>
      <c r="E11" s="22">
        <v>576.36130000000003</v>
      </c>
      <c r="F11" s="22">
        <v>5.6178000000000008</v>
      </c>
      <c r="G11" s="22">
        <v>71370.952899999931</v>
      </c>
      <c r="H11" s="38">
        <v>201329.02510000006</v>
      </c>
      <c r="I11" s="22">
        <v>24127.474899999997</v>
      </c>
      <c r="J11" s="22">
        <v>0</v>
      </c>
      <c r="K11" s="22">
        <v>0</v>
      </c>
    </row>
    <row r="12" spans="1:12" s="35" customFormat="1" ht="15" customHeight="1">
      <c r="A12" s="182" t="s">
        <v>916</v>
      </c>
      <c r="B12" s="22">
        <v>42316.859700000001</v>
      </c>
      <c r="C12" s="107">
        <v>178767.25619999997</v>
      </c>
      <c r="D12" s="106">
        <v>36233.271199999988</v>
      </c>
      <c r="E12" s="106">
        <v>962.49160000000029</v>
      </c>
      <c r="F12" s="106">
        <v>86.108999999999995</v>
      </c>
      <c r="G12" s="106">
        <v>75559.162499999991</v>
      </c>
      <c r="H12" s="107">
        <v>157403.69399999999</v>
      </c>
      <c r="I12" s="106">
        <v>24406.162900000007</v>
      </c>
      <c r="J12" s="107">
        <v>0</v>
      </c>
      <c r="K12" s="107">
        <v>0</v>
      </c>
    </row>
    <row r="13" spans="1:12" s="35" customFormat="1" ht="15" customHeight="1">
      <c r="A13" s="202" t="s">
        <v>964</v>
      </c>
      <c r="B13" s="106">
        <v>40357.301400000004</v>
      </c>
      <c r="C13" s="210">
        <v>181076.83079999994</v>
      </c>
      <c r="D13" s="209">
        <v>38527.960500000001</v>
      </c>
      <c r="E13" s="209">
        <v>570.26089999999999</v>
      </c>
      <c r="F13" s="209">
        <v>7.5536000000000003</v>
      </c>
      <c r="G13" s="209">
        <v>60804.168600000034</v>
      </c>
      <c r="H13" s="210">
        <v>184321.23990000002</v>
      </c>
      <c r="I13" s="209">
        <v>21816.122200000005</v>
      </c>
      <c r="J13" s="210">
        <v>0</v>
      </c>
      <c r="K13" s="210">
        <v>0</v>
      </c>
    </row>
    <row r="14" spans="1:12" s="35" customFormat="1" ht="15" customHeight="1">
      <c r="A14" s="110" t="s">
        <v>1091</v>
      </c>
      <c r="B14" s="52">
        <v>40901.704900000004</v>
      </c>
      <c r="C14" s="53">
        <v>226506.98189999998</v>
      </c>
      <c r="D14" s="52">
        <v>26699.901099999988</v>
      </c>
      <c r="E14" s="52">
        <v>475.57040000000001</v>
      </c>
      <c r="F14" s="52">
        <v>345.22319999999991</v>
      </c>
      <c r="G14" s="52">
        <v>88184.15679999991</v>
      </c>
      <c r="H14" s="53">
        <v>220834.10130000013</v>
      </c>
      <c r="I14" s="52">
        <v>34554.740199999993</v>
      </c>
      <c r="J14" s="53">
        <v>0</v>
      </c>
      <c r="K14" s="53">
        <v>0</v>
      </c>
    </row>
    <row r="15" spans="1:12" s="35" customFormat="1" ht="13.5" customHeight="1">
      <c r="A15" s="1020" t="s">
        <v>1092</v>
      </c>
      <c r="B15" s="1020"/>
      <c r="C15" s="1020"/>
      <c r="D15" s="1020"/>
      <c r="E15" s="1020"/>
      <c r="F15" s="1020"/>
      <c r="G15" s="1020"/>
      <c r="H15" s="1020"/>
      <c r="I15" s="1020"/>
      <c r="J15" s="1020"/>
      <c r="K15" s="1020"/>
    </row>
    <row r="16" spans="1:12" s="35" customFormat="1" ht="28.35" customHeight="1">
      <c r="A16" s="1020" t="s">
        <v>409</v>
      </c>
      <c r="B16" s="1020"/>
      <c r="C16" s="1020"/>
      <c r="D16" s="1020"/>
      <c r="E16" s="1020"/>
      <c r="F16" s="1020"/>
      <c r="G16" s="1020"/>
      <c r="H16" s="1020"/>
      <c r="I16" s="1020"/>
      <c r="J16" s="1020"/>
      <c r="K16" s="1020"/>
    </row>
    <row r="17" spans="1:11">
      <c r="A17" s="35"/>
      <c r="B17" s="35"/>
      <c r="C17" s="35"/>
      <c r="D17" s="35"/>
      <c r="E17" s="35"/>
      <c r="F17" s="35"/>
      <c r="G17" s="35"/>
      <c r="H17" s="35"/>
      <c r="I17" s="35"/>
      <c r="J17" s="35"/>
      <c r="K17" s="35"/>
    </row>
    <row r="19" spans="1:11">
      <c r="C19" s="141"/>
      <c r="D19" s="141"/>
      <c r="E19" s="141"/>
      <c r="F19" s="141"/>
      <c r="G19" s="141"/>
      <c r="H19" s="141"/>
      <c r="I19" s="141"/>
      <c r="J19" s="141"/>
      <c r="K19" s="141"/>
    </row>
  </sheetData>
  <mergeCells count="6">
    <mergeCell ref="A16:K16"/>
    <mergeCell ref="A1:L1"/>
    <mergeCell ref="A2:A3"/>
    <mergeCell ref="A15:K15"/>
    <mergeCell ref="G2:K2"/>
    <mergeCell ref="B2:F2"/>
  </mergeCells>
  <printOptions horizontalCentered="1"/>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G23" sqref="G23"/>
    </sheetView>
  </sheetViews>
  <sheetFormatPr defaultColWidth="9.140625" defaultRowHeight="15"/>
  <cols>
    <col min="1" max="1" width="14.5703125" style="17" bestFit="1" customWidth="1"/>
    <col min="2" max="2" width="11.5703125" style="17" bestFit="1" customWidth="1"/>
    <col min="3" max="3" width="12.140625" style="17" bestFit="1" customWidth="1"/>
    <col min="4" max="4" width="12" style="17" bestFit="1" customWidth="1"/>
    <col min="5" max="5" width="12.140625" style="17" bestFit="1" customWidth="1"/>
    <col min="6" max="6" width="11.42578125" style="17" bestFit="1" customWidth="1"/>
    <col min="7" max="7" width="12.140625" style="17" bestFit="1" customWidth="1"/>
    <col min="8" max="8" width="9" style="17" bestFit="1" customWidth="1"/>
    <col min="9" max="9" width="11.5703125" style="17" bestFit="1" customWidth="1"/>
    <col min="10" max="10" width="4.5703125" style="17" bestFit="1" customWidth="1"/>
    <col min="11" max="16384" width="9.140625" style="17"/>
  </cols>
  <sheetData>
    <row r="1" spans="1:9" ht="13.5" customHeight="1">
      <c r="A1" s="947" t="s">
        <v>917</v>
      </c>
      <c r="B1" s="947"/>
      <c r="C1" s="947"/>
      <c r="D1" s="947"/>
      <c r="E1" s="947"/>
      <c r="F1" s="947"/>
      <c r="G1" s="947"/>
      <c r="H1" s="947"/>
      <c r="I1" s="947"/>
    </row>
    <row r="2" spans="1:9" s="35" customFormat="1" ht="20.25" customHeight="1">
      <c r="A2" s="948" t="s">
        <v>87</v>
      </c>
      <c r="B2" s="951" t="s">
        <v>88</v>
      </c>
      <c r="C2" s="952"/>
      <c r="D2" s="952"/>
      <c r="E2" s="952"/>
      <c r="F2" s="952"/>
      <c r="G2" s="952"/>
      <c r="H2" s="952"/>
      <c r="I2" s="953"/>
    </row>
    <row r="3" spans="1:9" s="35" customFormat="1" ht="18" customHeight="1">
      <c r="A3" s="949"/>
      <c r="B3" s="951" t="s">
        <v>89</v>
      </c>
      <c r="C3" s="952"/>
      <c r="D3" s="952"/>
      <c r="E3" s="952"/>
      <c r="F3" s="952"/>
      <c r="G3" s="953"/>
      <c r="H3" s="954" t="s">
        <v>90</v>
      </c>
      <c r="I3" s="955"/>
    </row>
    <row r="4" spans="1:9" s="35" customFormat="1" ht="26.25" customHeight="1">
      <c r="A4" s="949"/>
      <c r="B4" s="956" t="s">
        <v>91</v>
      </c>
      <c r="C4" s="957"/>
      <c r="D4" s="956" t="s">
        <v>92</v>
      </c>
      <c r="E4" s="957"/>
      <c r="F4" s="956" t="s">
        <v>93</v>
      </c>
      <c r="G4" s="957"/>
      <c r="H4" s="958" t="s">
        <v>94</v>
      </c>
      <c r="I4" s="958" t="s">
        <v>904</v>
      </c>
    </row>
    <row r="5" spans="1:9" s="35" customFormat="1" ht="27.75" customHeight="1">
      <c r="A5" s="950"/>
      <c r="B5" s="19" t="s">
        <v>94</v>
      </c>
      <c r="C5" s="19" t="s">
        <v>904</v>
      </c>
      <c r="D5" s="19" t="s">
        <v>94</v>
      </c>
      <c r="E5" s="19" t="s">
        <v>904</v>
      </c>
      <c r="F5" s="19" t="s">
        <v>94</v>
      </c>
      <c r="G5" s="19" t="s">
        <v>629</v>
      </c>
      <c r="H5" s="959"/>
      <c r="I5" s="959"/>
    </row>
    <row r="6" spans="1:9" s="42" customFormat="1" ht="18" customHeight="1">
      <c r="A6" s="24" t="s">
        <v>95</v>
      </c>
      <c r="B6" s="27">
        <v>35</v>
      </c>
      <c r="C6" s="26">
        <v>9160.09</v>
      </c>
      <c r="D6" s="27">
        <v>3</v>
      </c>
      <c r="E6" s="26">
        <v>373.53</v>
      </c>
      <c r="F6" s="27">
        <v>9</v>
      </c>
      <c r="G6" s="26">
        <v>286.77999999999997</v>
      </c>
      <c r="H6" s="27">
        <v>47</v>
      </c>
      <c r="I6" s="31">
        <v>9380.3700000000008</v>
      </c>
    </row>
    <row r="7" spans="1:9" s="42" customFormat="1" ht="18" customHeight="1">
      <c r="A7" s="24" t="s">
        <v>96</v>
      </c>
      <c r="B7" s="25">
        <f>SUM(B8:B16)</f>
        <v>44</v>
      </c>
      <c r="C7" s="25">
        <f t="shared" ref="C7:I7" si="0">SUM(C8:C16)</f>
        <v>15287.65</v>
      </c>
      <c r="D7" s="25">
        <f t="shared" si="0"/>
        <v>1</v>
      </c>
      <c r="E7" s="25">
        <f t="shared" si="0"/>
        <v>5948.01</v>
      </c>
      <c r="F7" s="25">
        <f t="shared" si="0"/>
        <v>6</v>
      </c>
      <c r="G7" s="25">
        <f t="shared" si="0"/>
        <v>6.9700000000000006</v>
      </c>
      <c r="H7" s="25">
        <f t="shared" si="0"/>
        <v>50</v>
      </c>
      <c r="I7" s="25">
        <f t="shared" si="0"/>
        <v>21242.63</v>
      </c>
    </row>
    <row r="8" spans="1:9" s="35" customFormat="1" ht="18" customHeight="1">
      <c r="A8" s="20" t="s">
        <v>97</v>
      </c>
      <c r="B8" s="23">
        <v>5</v>
      </c>
      <c r="C8" s="22">
        <v>26.85</v>
      </c>
      <c r="D8" s="23">
        <v>1</v>
      </c>
      <c r="E8" s="22">
        <v>5948.01</v>
      </c>
      <c r="F8" s="23">
        <v>0</v>
      </c>
      <c r="G8" s="22">
        <v>0</v>
      </c>
      <c r="H8" s="23">
        <v>6</v>
      </c>
      <c r="I8" s="29">
        <v>5974.86</v>
      </c>
    </row>
    <row r="9" spans="1:9" s="35" customFormat="1" ht="18" customHeight="1">
      <c r="A9" s="20" t="s">
        <v>98</v>
      </c>
      <c r="B9" s="23">
        <v>4</v>
      </c>
      <c r="C9" s="22">
        <v>1400.44</v>
      </c>
      <c r="D9" s="23">
        <v>0</v>
      </c>
      <c r="E9" s="22">
        <v>0</v>
      </c>
      <c r="F9" s="23">
        <v>0</v>
      </c>
      <c r="G9" s="22">
        <v>0</v>
      </c>
      <c r="H9" s="23">
        <v>3</v>
      </c>
      <c r="I9" s="29">
        <v>1400.44</v>
      </c>
    </row>
    <row r="10" spans="1:9" s="35" customFormat="1" ht="18" customHeight="1">
      <c r="A10" s="20" t="s">
        <v>99</v>
      </c>
      <c r="B10" s="23">
        <v>6</v>
      </c>
      <c r="C10" s="22">
        <v>81.680000000000007</v>
      </c>
      <c r="D10" s="23">
        <v>0</v>
      </c>
      <c r="E10" s="22">
        <v>0</v>
      </c>
      <c r="F10" s="23">
        <v>0</v>
      </c>
      <c r="G10" s="22">
        <v>0</v>
      </c>
      <c r="H10" s="23">
        <v>6</v>
      </c>
      <c r="I10" s="29">
        <v>81.680000000000007</v>
      </c>
    </row>
    <row r="11" spans="1:9" s="35" customFormat="1" ht="18" customHeight="1">
      <c r="A11" s="20" t="s">
        <v>100</v>
      </c>
      <c r="B11" s="23">
        <v>5</v>
      </c>
      <c r="C11" s="22">
        <v>8267.1</v>
      </c>
      <c r="D11" s="23">
        <v>0</v>
      </c>
      <c r="E11" s="22">
        <v>0</v>
      </c>
      <c r="F11" s="23">
        <v>0</v>
      </c>
      <c r="G11" s="22">
        <v>0</v>
      </c>
      <c r="H11" s="23">
        <v>5</v>
      </c>
      <c r="I11" s="29">
        <v>8267.1</v>
      </c>
    </row>
    <row r="12" spans="1:9" s="35" customFormat="1" ht="18" customHeight="1">
      <c r="A12" s="20" t="s">
        <v>101</v>
      </c>
      <c r="B12" s="23">
        <v>8</v>
      </c>
      <c r="C12" s="22">
        <v>2081.96</v>
      </c>
      <c r="D12" s="23">
        <v>0</v>
      </c>
      <c r="E12" s="22">
        <v>0</v>
      </c>
      <c r="F12" s="23">
        <v>0</v>
      </c>
      <c r="G12" s="22">
        <v>0</v>
      </c>
      <c r="H12" s="23">
        <v>8</v>
      </c>
      <c r="I12" s="29">
        <v>2081.96</v>
      </c>
    </row>
    <row r="13" spans="1:9" s="35" customFormat="1" ht="18" customHeight="1">
      <c r="A13" s="182" t="s">
        <v>102</v>
      </c>
      <c r="B13" s="108">
        <v>3</v>
      </c>
      <c r="C13" s="106">
        <v>6</v>
      </c>
      <c r="D13" s="108">
        <v>0</v>
      </c>
      <c r="E13" s="106">
        <v>0</v>
      </c>
      <c r="F13" s="108">
        <v>0</v>
      </c>
      <c r="G13" s="106">
        <v>0</v>
      </c>
      <c r="H13" s="108">
        <v>3</v>
      </c>
      <c r="I13" s="183">
        <v>6</v>
      </c>
    </row>
    <row r="14" spans="1:9" s="35" customFormat="1" ht="18" customHeight="1">
      <c r="A14" s="110" t="s">
        <v>916</v>
      </c>
      <c r="B14" s="111">
        <v>7</v>
      </c>
      <c r="C14" s="52">
        <v>3316.25</v>
      </c>
      <c r="D14" s="111">
        <v>0</v>
      </c>
      <c r="E14" s="52">
        <v>0</v>
      </c>
      <c r="F14" s="111">
        <v>0</v>
      </c>
      <c r="G14" s="52">
        <v>0</v>
      </c>
      <c r="H14" s="111">
        <v>7</v>
      </c>
      <c r="I14" s="184">
        <v>3316.25</v>
      </c>
    </row>
    <row r="15" spans="1:9" s="35" customFormat="1" ht="18" customHeight="1">
      <c r="A15" s="110" t="s">
        <v>964</v>
      </c>
      <c r="B15" s="111">
        <v>6</v>
      </c>
      <c r="C15" s="52">
        <v>107.37</v>
      </c>
      <c r="D15" s="111">
        <v>0</v>
      </c>
      <c r="E15" s="52">
        <v>0</v>
      </c>
      <c r="F15" s="111">
        <v>1</v>
      </c>
      <c r="G15" s="52">
        <v>0.78</v>
      </c>
      <c r="H15" s="111">
        <v>7</v>
      </c>
      <c r="I15" s="184">
        <v>108.15</v>
      </c>
    </row>
    <row r="16" spans="1:9" s="35" customFormat="1" ht="18" customHeight="1">
      <c r="A16" s="110" t="s">
        <v>1091</v>
      </c>
      <c r="B16" s="111">
        <v>0</v>
      </c>
      <c r="C16" s="52">
        <v>0</v>
      </c>
      <c r="D16" s="111">
        <v>0</v>
      </c>
      <c r="E16" s="52">
        <v>0</v>
      </c>
      <c r="F16" s="111">
        <v>5</v>
      </c>
      <c r="G16" s="52">
        <v>6.19</v>
      </c>
      <c r="H16" s="111">
        <v>5</v>
      </c>
      <c r="I16" s="184">
        <v>6.19</v>
      </c>
    </row>
    <row r="17" spans="1:9" s="140" customFormat="1" ht="18" customHeight="1">
      <c r="A17" s="160" t="s">
        <v>557</v>
      </c>
      <c r="B17" s="161"/>
      <c r="C17" s="162"/>
      <c r="D17" s="161"/>
      <c r="E17" s="162"/>
      <c r="F17" s="161"/>
      <c r="G17" s="162"/>
      <c r="H17" s="161"/>
      <c r="I17" s="163"/>
    </row>
    <row r="18" spans="1:9" s="140" customFormat="1" ht="18" customHeight="1">
      <c r="A18" s="160" t="s">
        <v>558</v>
      </c>
      <c r="B18" s="161"/>
      <c r="C18" s="162"/>
      <c r="D18" s="161"/>
      <c r="E18" s="162"/>
      <c r="F18" s="161"/>
      <c r="G18" s="162"/>
      <c r="H18" s="161"/>
      <c r="I18" s="163"/>
    </row>
    <row r="19" spans="1:9" s="35" customFormat="1" ht="15" customHeight="1">
      <c r="A19" s="946" t="s">
        <v>1092</v>
      </c>
      <c r="B19" s="946"/>
      <c r="C19" s="946"/>
      <c r="D19" s="946"/>
      <c r="E19" s="946"/>
      <c r="F19" s="946"/>
      <c r="G19" s="946"/>
      <c r="H19" s="946"/>
      <c r="I19" s="946"/>
    </row>
    <row r="20" spans="1:9" s="35" customFormat="1" ht="13.5" customHeight="1">
      <c r="A20" s="946" t="s">
        <v>78</v>
      </c>
      <c r="B20" s="946"/>
      <c r="C20" s="946"/>
      <c r="D20" s="946"/>
      <c r="E20" s="946"/>
      <c r="F20" s="946"/>
      <c r="G20" s="946"/>
      <c r="H20" s="946"/>
      <c r="I20" s="946"/>
    </row>
    <row r="21" spans="1:9" s="35" customFormat="1" ht="28.35" customHeight="1"/>
  </sheetData>
  <mergeCells count="12">
    <mergeCell ref="A20:I20"/>
    <mergeCell ref="A1:I1"/>
    <mergeCell ref="A2:A5"/>
    <mergeCell ref="B2:I2"/>
    <mergeCell ref="B3:G3"/>
    <mergeCell ref="H3:I3"/>
    <mergeCell ref="B4:C4"/>
    <mergeCell ref="D4:E4"/>
    <mergeCell ref="F4:G4"/>
    <mergeCell ref="H4:H5"/>
    <mergeCell ref="I4:I5"/>
    <mergeCell ref="A19:I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A15" sqref="A15:K15"/>
    </sheetView>
  </sheetViews>
  <sheetFormatPr defaultColWidth="9.140625" defaultRowHeight="15"/>
  <cols>
    <col min="1" max="1" width="12.42578125" style="17" bestFit="1" customWidth="1"/>
    <col min="2" max="2" width="12.42578125" style="17" customWidth="1"/>
    <col min="3" max="6" width="12.42578125" style="17" bestFit="1" customWidth="1"/>
    <col min="7" max="7" width="12.42578125" style="17" customWidth="1"/>
    <col min="8" max="10" width="12.140625" style="17" bestFit="1" customWidth="1"/>
    <col min="11" max="11" width="12.42578125" style="17" bestFit="1" customWidth="1"/>
    <col min="12" max="12" width="4.5703125" style="17" bestFit="1" customWidth="1"/>
    <col min="13" max="16384" width="9.140625" style="17"/>
  </cols>
  <sheetData>
    <row r="1" spans="1:13" ht="17.25" customHeight="1">
      <c r="A1" s="966" t="s">
        <v>621</v>
      </c>
      <c r="B1" s="966"/>
      <c r="C1" s="966"/>
      <c r="D1" s="966"/>
      <c r="E1" s="966"/>
      <c r="F1" s="966"/>
      <c r="G1" s="966"/>
      <c r="H1" s="966"/>
      <c r="I1" s="966"/>
      <c r="J1" s="966"/>
      <c r="K1" s="966"/>
    </row>
    <row r="2" spans="1:13" s="35" customFormat="1" ht="18" customHeight="1">
      <c r="A2" s="1087" t="s">
        <v>134</v>
      </c>
      <c r="B2" s="1089" t="s">
        <v>404</v>
      </c>
      <c r="C2" s="1085"/>
      <c r="D2" s="1085"/>
      <c r="E2" s="1085"/>
      <c r="F2" s="1086"/>
      <c r="G2" s="1090" t="s">
        <v>411</v>
      </c>
      <c r="H2" s="1082"/>
      <c r="I2" s="1082"/>
      <c r="J2" s="1082"/>
      <c r="K2" s="1083"/>
    </row>
    <row r="3" spans="1:13" s="35" customFormat="1" ht="18" customHeight="1">
      <c r="A3" s="1088"/>
      <c r="B3" s="914" t="s">
        <v>1151</v>
      </c>
      <c r="C3" s="915" t="s">
        <v>426</v>
      </c>
      <c r="D3" s="911" t="s">
        <v>620</v>
      </c>
      <c r="E3" s="911" t="s">
        <v>619</v>
      </c>
      <c r="F3" s="911" t="s">
        <v>427</v>
      </c>
      <c r="G3" s="911" t="s">
        <v>1151</v>
      </c>
      <c r="H3" s="911" t="s">
        <v>426</v>
      </c>
      <c r="I3" s="911" t="s">
        <v>618</v>
      </c>
      <c r="J3" s="911" t="s">
        <v>619</v>
      </c>
      <c r="K3" s="911" t="s">
        <v>427</v>
      </c>
    </row>
    <row r="4" spans="1:13" s="42" customFormat="1" ht="16.5" customHeight="1">
      <c r="A4" s="916" t="s">
        <v>95</v>
      </c>
      <c r="B4" s="922">
        <v>9973.4148407499924</v>
      </c>
      <c r="C4" s="917">
        <v>3218540.861</v>
      </c>
      <c r="D4" s="917">
        <v>941919.4952</v>
      </c>
      <c r="E4" s="917">
        <v>415890.67170000001</v>
      </c>
      <c r="F4" s="917">
        <v>1147225.969</v>
      </c>
      <c r="G4" s="923">
        <v>89</v>
      </c>
      <c r="H4" s="917">
        <v>3509901.1779999998</v>
      </c>
      <c r="I4" s="917">
        <v>1283445.6569999999</v>
      </c>
      <c r="J4" s="917">
        <v>469462.51429999998</v>
      </c>
      <c r="K4" s="917">
        <v>1119591.5330000001</v>
      </c>
    </row>
    <row r="5" spans="1:13" s="42" customFormat="1" ht="16.5" customHeight="1">
      <c r="A5" s="918" t="s">
        <v>96</v>
      </c>
      <c r="B5" s="919">
        <v>89872.215921000025</v>
      </c>
      <c r="C5" s="920">
        <v>3488358.5204377794</v>
      </c>
      <c r="D5" s="920">
        <v>930153.41221184935</v>
      </c>
      <c r="E5" s="920">
        <v>121424.51355736671</v>
      </c>
      <c r="F5" s="919">
        <v>87129.697138250005</v>
      </c>
      <c r="G5" s="920">
        <f>SUM(G6:G14)</f>
        <v>5807679.1611932497</v>
      </c>
      <c r="H5" s="920">
        <f>SUM(H6:H14)</f>
        <v>2762278.3644254999</v>
      </c>
      <c r="I5" s="920">
        <f>SUM(I6:I14)</f>
        <v>321511.91398274997</v>
      </c>
      <c r="J5" s="919">
        <f>SUM(J6:J14)</f>
        <v>2117.6579609999999</v>
      </c>
      <c r="K5" s="903">
        <f>SUM(K6:K14)</f>
        <v>25.19185525</v>
      </c>
    </row>
    <row r="6" spans="1:13" s="35" customFormat="1" ht="16.5" customHeight="1">
      <c r="A6" s="218" t="s">
        <v>97</v>
      </c>
      <c r="B6" s="921">
        <v>2438.252233749999</v>
      </c>
      <c r="C6" s="921">
        <v>462814.12818743428</v>
      </c>
      <c r="D6" s="921">
        <v>112759.26713557552</v>
      </c>
      <c r="E6" s="921">
        <v>15208.582813499997</v>
      </c>
      <c r="F6" s="921">
        <v>6608.3686799999959</v>
      </c>
      <c r="G6" s="217">
        <v>494447.94488625001</v>
      </c>
      <c r="H6" s="217">
        <v>358209.12156300002</v>
      </c>
      <c r="I6" s="921">
        <v>37901.948211999996</v>
      </c>
      <c r="J6" s="167">
        <v>250.0766375</v>
      </c>
      <c r="K6" s="167">
        <v>7.5658749999999997E-2</v>
      </c>
      <c r="M6" s="566"/>
    </row>
    <row r="7" spans="1:13" s="35" customFormat="1" ht="16.5" customHeight="1">
      <c r="A7" s="218" t="s">
        <v>98</v>
      </c>
      <c r="B7" s="921">
        <v>1558.067798</v>
      </c>
      <c r="C7" s="921">
        <v>332546.30088819377</v>
      </c>
      <c r="D7" s="921">
        <v>91955.371577473183</v>
      </c>
      <c r="E7" s="921">
        <v>8969.3170717499997</v>
      </c>
      <c r="F7" s="921">
        <v>5043.1261352500014</v>
      </c>
      <c r="G7" s="217">
        <v>396358.97095349996</v>
      </c>
      <c r="H7" s="217">
        <v>239801.56358249998</v>
      </c>
      <c r="I7" s="921">
        <v>29133.379081499999</v>
      </c>
      <c r="J7" s="167">
        <v>10.372616000000001</v>
      </c>
      <c r="K7" s="167">
        <v>1.091172</v>
      </c>
      <c r="M7" s="566"/>
    </row>
    <row r="8" spans="1:13" s="35" customFormat="1" ht="16.5" customHeight="1">
      <c r="A8" s="218" t="s">
        <v>99</v>
      </c>
      <c r="B8" s="921">
        <v>1096.2105680000002</v>
      </c>
      <c r="C8" s="921">
        <v>400412.48953782808</v>
      </c>
      <c r="D8" s="921">
        <v>97040.057046236674</v>
      </c>
      <c r="E8" s="921">
        <v>17385.363633750003</v>
      </c>
      <c r="F8" s="921">
        <v>8422.7958505000006</v>
      </c>
      <c r="G8" s="217">
        <v>581417.87366299995</v>
      </c>
      <c r="H8" s="217">
        <v>239745.89325125</v>
      </c>
      <c r="I8" s="921">
        <v>33078.216602999993</v>
      </c>
      <c r="J8" s="167">
        <v>93.505846250000005</v>
      </c>
      <c r="K8" s="167">
        <v>1.2156135000000001</v>
      </c>
      <c r="M8" s="566"/>
    </row>
    <row r="9" spans="1:13" s="35" customFormat="1" ht="16.5" customHeight="1">
      <c r="A9" s="218" t="s">
        <v>100</v>
      </c>
      <c r="B9" s="921">
        <v>1266.6350149999994</v>
      </c>
      <c r="C9" s="921">
        <v>394018.08564001531</v>
      </c>
      <c r="D9" s="921">
        <v>94345.228864674034</v>
      </c>
      <c r="E9" s="921">
        <v>13745.369173519</v>
      </c>
      <c r="F9" s="921">
        <v>6612.2681234999936</v>
      </c>
      <c r="G9" s="217">
        <v>604702.87203950027</v>
      </c>
      <c r="H9" s="217">
        <v>238881.82033749996</v>
      </c>
      <c r="I9" s="921">
        <v>32990.154189500005</v>
      </c>
      <c r="J9" s="167">
        <v>203.76388850000001</v>
      </c>
      <c r="K9" s="167">
        <v>2.4883315000000001</v>
      </c>
      <c r="M9" s="566"/>
    </row>
    <row r="10" spans="1:13" s="35" customFormat="1" ht="16.5" customHeight="1">
      <c r="A10" s="218" t="s">
        <v>101</v>
      </c>
      <c r="B10" s="921">
        <v>659.4779967500001</v>
      </c>
      <c r="C10" s="921">
        <v>297930.79452598962</v>
      </c>
      <c r="D10" s="921">
        <v>83055.56233344879</v>
      </c>
      <c r="E10" s="921">
        <v>10416.715691860487</v>
      </c>
      <c r="F10" s="921">
        <v>5987.8441150000017</v>
      </c>
      <c r="G10" s="217">
        <v>402947.11998925003</v>
      </c>
      <c r="H10" s="217">
        <v>234610.8168185</v>
      </c>
      <c r="I10" s="921">
        <v>40891.467324750003</v>
      </c>
      <c r="J10" s="167">
        <v>361.07314199999996</v>
      </c>
      <c r="K10" s="167">
        <v>1.1662935000000001</v>
      </c>
      <c r="M10" s="566"/>
    </row>
    <row r="11" spans="1:13" s="35" customFormat="1" ht="16.5" customHeight="1">
      <c r="A11" s="218" t="s">
        <v>102</v>
      </c>
      <c r="B11" s="921">
        <v>1088.9527427499995</v>
      </c>
      <c r="C11" s="921">
        <v>348146.97432621225</v>
      </c>
      <c r="D11" s="921">
        <v>98540.77918715532</v>
      </c>
      <c r="E11" s="921">
        <v>13032.039681909999</v>
      </c>
      <c r="F11" s="921">
        <v>10377.681961749999</v>
      </c>
      <c r="G11" s="217">
        <v>702816.65994724992</v>
      </c>
      <c r="H11" s="217">
        <v>281072.21979374991</v>
      </c>
      <c r="I11" s="921">
        <v>33919.476172000002</v>
      </c>
      <c r="J11" s="167">
        <v>310.799961</v>
      </c>
      <c r="K11" s="167">
        <v>10.566353000000003</v>
      </c>
      <c r="M11" s="566"/>
    </row>
    <row r="12" spans="1:13" s="35" customFormat="1" ht="16.5" customHeight="1">
      <c r="A12" s="218" t="s">
        <v>916</v>
      </c>
      <c r="B12" s="921">
        <v>16981.145413250004</v>
      </c>
      <c r="C12" s="921">
        <v>412764.53110003943</v>
      </c>
      <c r="D12" s="921">
        <v>110331.26106420798</v>
      </c>
      <c r="E12" s="921">
        <v>15261.580406729701</v>
      </c>
      <c r="F12" s="921">
        <v>13036.50432675</v>
      </c>
      <c r="G12" s="217">
        <v>807083.59512475017</v>
      </c>
      <c r="H12" s="217">
        <v>331949.22832599998</v>
      </c>
      <c r="I12" s="921">
        <v>29825.526106249996</v>
      </c>
      <c r="J12" s="167">
        <v>39.678954999999995</v>
      </c>
      <c r="K12" s="167">
        <v>4.2293152500000009</v>
      </c>
      <c r="M12" s="566"/>
    </row>
    <row r="13" spans="1:13" s="35" customFormat="1" ht="16.5" customHeight="1">
      <c r="A13" s="218" t="s">
        <v>964</v>
      </c>
      <c r="B13" s="921">
        <v>25136.988135000018</v>
      </c>
      <c r="C13" s="921">
        <v>368669.54226402618</v>
      </c>
      <c r="D13" s="921">
        <v>105407.83685270679</v>
      </c>
      <c r="E13" s="921">
        <v>12075.171080114695</v>
      </c>
      <c r="F13" s="921">
        <v>8830.0012315000022</v>
      </c>
      <c r="G13" s="217">
        <v>667688.42093074985</v>
      </c>
      <c r="H13" s="217">
        <v>391449.06185449997</v>
      </c>
      <c r="I13" s="921">
        <v>39596.467253750001</v>
      </c>
      <c r="J13" s="167">
        <v>363.14078674999996</v>
      </c>
      <c r="K13" s="167">
        <v>0.9777537500000002</v>
      </c>
      <c r="M13" s="566"/>
    </row>
    <row r="14" spans="1:13" s="35" customFormat="1" ht="16.5" customHeight="1">
      <c r="A14" s="218" t="s">
        <v>1091</v>
      </c>
      <c r="B14" s="921">
        <v>39646.486018499992</v>
      </c>
      <c r="C14" s="921">
        <v>471055.67396804038</v>
      </c>
      <c r="D14" s="921">
        <v>136718.048150371</v>
      </c>
      <c r="E14" s="921">
        <v>15330.37400423283</v>
      </c>
      <c r="F14" s="921">
        <v>22211.106714000009</v>
      </c>
      <c r="G14" s="217">
        <v>1150215.7036589999</v>
      </c>
      <c r="H14" s="217">
        <v>446558.63889850001</v>
      </c>
      <c r="I14" s="921">
        <v>44175.279040000001</v>
      </c>
      <c r="J14" s="167">
        <v>485.246128</v>
      </c>
      <c r="K14" s="167">
        <v>3.3813639999999991</v>
      </c>
      <c r="M14" s="566"/>
    </row>
    <row r="15" spans="1:13" s="35" customFormat="1" ht="27" customHeight="1">
      <c r="A15" s="1091" t="s">
        <v>1222</v>
      </c>
      <c r="B15" s="1091"/>
      <c r="C15" s="1091"/>
      <c r="D15" s="1091"/>
      <c r="E15" s="1091"/>
      <c r="F15" s="1091"/>
      <c r="G15" s="1091"/>
      <c r="H15" s="1091"/>
      <c r="I15" s="1091"/>
      <c r="J15" s="1091"/>
      <c r="K15" s="1091"/>
      <c r="M15" s="566"/>
    </row>
    <row r="16" spans="1:13" s="35" customFormat="1" ht="15" customHeight="1">
      <c r="A16" s="990" t="s">
        <v>1092</v>
      </c>
      <c r="B16" s="990"/>
      <c r="C16" s="990"/>
      <c r="D16" s="990"/>
      <c r="E16" s="990"/>
      <c r="F16" s="990"/>
      <c r="G16" s="990"/>
      <c r="H16" s="990"/>
      <c r="I16" s="990"/>
      <c r="J16" s="990"/>
      <c r="K16" s="990"/>
    </row>
    <row r="17" spans="1:11" s="35" customFormat="1" ht="13.5" customHeight="1">
      <c r="A17" s="990" t="s">
        <v>211</v>
      </c>
      <c r="B17" s="990"/>
      <c r="C17" s="990"/>
      <c r="D17" s="990"/>
      <c r="E17" s="990"/>
      <c r="F17" s="990"/>
      <c r="G17" s="990"/>
      <c r="H17" s="990"/>
      <c r="I17" s="990"/>
      <c r="J17" s="990"/>
      <c r="K17" s="990"/>
    </row>
    <row r="18" spans="1:11" s="35" customFormat="1" ht="26.1" customHeight="1"/>
  </sheetData>
  <mergeCells count="7">
    <mergeCell ref="A17:K17"/>
    <mergeCell ref="A1:K1"/>
    <mergeCell ref="A2:A3"/>
    <mergeCell ref="A16:K16"/>
    <mergeCell ref="B2:F2"/>
    <mergeCell ref="G2:K2"/>
    <mergeCell ref="A15:K15"/>
  </mergeCells>
  <printOptions horizontalCentered="1"/>
  <pageMargins left="0.78431372549019618" right="0.78431372549019618" top="0.98039215686274517" bottom="0.98039215686274517" header="0.50980392156862753" footer="0.50980392156862753"/>
  <pageSetup paperSize="9" scale="88"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G26" sqref="G26"/>
    </sheetView>
  </sheetViews>
  <sheetFormatPr defaultColWidth="9.140625" defaultRowHeight="15"/>
  <cols>
    <col min="1" max="1" width="12.140625" style="17" bestFit="1" customWidth="1"/>
    <col min="2" max="2" width="12.140625" style="17" customWidth="1"/>
    <col min="3" max="6" width="12.140625" style="17" bestFit="1" customWidth="1"/>
    <col min="7" max="7" width="12.140625" style="17" customWidth="1"/>
    <col min="8" max="11" width="12.140625" style="17" bestFit="1" customWidth="1"/>
    <col min="12" max="12" width="4.5703125" style="17" bestFit="1" customWidth="1"/>
    <col min="13" max="16384" width="9.140625" style="17"/>
  </cols>
  <sheetData>
    <row r="1" spans="1:11" ht="15.75" customHeight="1">
      <c r="A1" s="966" t="s">
        <v>624</v>
      </c>
      <c r="B1" s="966"/>
      <c r="C1" s="966"/>
      <c r="D1" s="966"/>
      <c r="E1" s="966"/>
      <c r="F1" s="966"/>
      <c r="G1" s="966"/>
      <c r="H1" s="966"/>
      <c r="I1" s="966"/>
      <c r="J1" s="966"/>
      <c r="K1" s="966"/>
    </row>
    <row r="2" spans="1:11" s="35" customFormat="1" ht="18" customHeight="1">
      <c r="A2" s="1010" t="s">
        <v>134</v>
      </c>
      <c r="B2" s="1084" t="s">
        <v>404</v>
      </c>
      <c r="C2" s="1085"/>
      <c r="D2" s="1085"/>
      <c r="E2" s="1085"/>
      <c r="F2" s="1086"/>
      <c r="G2" s="954" t="s">
        <v>411</v>
      </c>
      <c r="H2" s="1082"/>
      <c r="I2" s="1082"/>
      <c r="J2" s="1082"/>
      <c r="K2" s="1083"/>
    </row>
    <row r="3" spans="1:11" s="35" customFormat="1" ht="18" customHeight="1">
      <c r="A3" s="1050"/>
      <c r="B3" s="615" t="s">
        <v>1151</v>
      </c>
      <c r="C3" s="533" t="s">
        <v>426</v>
      </c>
      <c r="D3" s="54" t="s">
        <v>620</v>
      </c>
      <c r="E3" s="54" t="s">
        <v>619</v>
      </c>
      <c r="F3" s="54" t="s">
        <v>427</v>
      </c>
      <c r="G3" s="54" t="s">
        <v>1151</v>
      </c>
      <c r="H3" s="54" t="s">
        <v>426</v>
      </c>
      <c r="I3" s="54" t="s">
        <v>618</v>
      </c>
      <c r="J3" s="54" t="s">
        <v>619</v>
      </c>
      <c r="K3" s="54" t="s">
        <v>427</v>
      </c>
    </row>
    <row r="4" spans="1:11" s="42" customFormat="1" ht="17.25" customHeight="1">
      <c r="A4" s="24" t="s">
        <v>95</v>
      </c>
      <c r="B4" s="607">
        <v>1.5148500000000001E-2</v>
      </c>
      <c r="C4" s="607">
        <v>89941.32261849998</v>
      </c>
      <c r="D4" s="607">
        <v>8329.7666472499986</v>
      </c>
      <c r="E4" s="607">
        <v>8.8354097499999984</v>
      </c>
      <c r="F4" s="607">
        <v>0.25720999999999999</v>
      </c>
      <c r="G4" s="26">
        <v>57.489962249999991</v>
      </c>
      <c r="H4" s="26">
        <v>54.151687500000008</v>
      </c>
      <c r="I4" s="26">
        <v>2.8574487499999996</v>
      </c>
      <c r="J4" s="26">
        <v>0</v>
      </c>
      <c r="K4" s="26">
        <v>0</v>
      </c>
    </row>
    <row r="5" spans="1:11" s="42" customFormat="1" ht="17.25" customHeight="1">
      <c r="A5" s="24" t="s">
        <v>96</v>
      </c>
      <c r="B5" s="603">
        <v>18.772065999999999</v>
      </c>
      <c r="C5" s="608">
        <v>64237.065215250019</v>
      </c>
      <c r="D5" s="608">
        <v>7525.0505827500001</v>
      </c>
      <c r="E5" s="609">
        <v>81.950972999999991</v>
      </c>
      <c r="F5" s="609">
        <v>0</v>
      </c>
      <c r="G5" s="55">
        <v>0</v>
      </c>
      <c r="H5" s="55">
        <v>4.5203384999999994</v>
      </c>
      <c r="I5" s="26">
        <v>5.1651749999999996E-2</v>
      </c>
      <c r="J5" s="26">
        <v>0</v>
      </c>
      <c r="K5" s="26">
        <v>0</v>
      </c>
    </row>
    <row r="6" spans="1:11" s="35" customFormat="1" ht="17.25" customHeight="1">
      <c r="A6" s="20" t="s">
        <v>97</v>
      </c>
      <c r="B6" s="604">
        <v>0</v>
      </c>
      <c r="C6" s="610">
        <v>9153.1826637500035</v>
      </c>
      <c r="D6" s="610">
        <v>471.98435624999985</v>
      </c>
      <c r="E6" s="611">
        <v>0</v>
      </c>
      <c r="F6" s="611">
        <v>0</v>
      </c>
      <c r="G6" s="605">
        <v>0</v>
      </c>
      <c r="H6" s="22">
        <v>4.5203384999999994</v>
      </c>
      <c r="I6" s="22">
        <v>5.1651749999999996E-2</v>
      </c>
      <c r="J6" s="22">
        <v>0</v>
      </c>
      <c r="K6" s="22">
        <v>0</v>
      </c>
    </row>
    <row r="7" spans="1:11" s="35" customFormat="1" ht="17.25" customHeight="1">
      <c r="A7" s="20" t="s">
        <v>98</v>
      </c>
      <c r="B7" s="604">
        <v>1.6655445</v>
      </c>
      <c r="C7" s="610">
        <v>9830.8031359999986</v>
      </c>
      <c r="D7" s="610">
        <v>2761.3393942500011</v>
      </c>
      <c r="E7" s="611">
        <v>11.868106749999999</v>
      </c>
      <c r="F7" s="611">
        <v>0</v>
      </c>
      <c r="G7" s="605">
        <v>0</v>
      </c>
      <c r="H7" s="22">
        <v>0.46861574999999983</v>
      </c>
      <c r="I7" s="22">
        <v>0</v>
      </c>
      <c r="J7" s="22">
        <v>0</v>
      </c>
      <c r="K7" s="22">
        <v>0</v>
      </c>
    </row>
    <row r="8" spans="1:11" s="35" customFormat="1" ht="17.25" customHeight="1">
      <c r="A8" s="20" t="s">
        <v>99</v>
      </c>
      <c r="B8" s="604">
        <v>10.098201999999999</v>
      </c>
      <c r="C8" s="610">
        <v>13722.677272750007</v>
      </c>
      <c r="D8" s="610">
        <v>660.98703550000005</v>
      </c>
      <c r="E8" s="611">
        <v>69.230492499999997</v>
      </c>
      <c r="F8" s="611">
        <v>0</v>
      </c>
      <c r="G8" s="605">
        <v>0</v>
      </c>
      <c r="H8" s="22">
        <v>1.8033582499999996</v>
      </c>
      <c r="I8" s="22">
        <v>3.6676250000000001E-2</v>
      </c>
      <c r="J8" s="22">
        <v>0</v>
      </c>
      <c r="K8" s="22">
        <v>0</v>
      </c>
    </row>
    <row r="9" spans="1:11" s="35" customFormat="1" ht="17.25" customHeight="1">
      <c r="A9" s="20" t="s">
        <v>100</v>
      </c>
      <c r="B9" s="606">
        <v>0</v>
      </c>
      <c r="C9" s="612">
        <v>6090.5751600000085</v>
      </c>
      <c r="D9" s="612">
        <v>299.96866200000005</v>
      </c>
      <c r="E9" s="613">
        <v>0</v>
      </c>
      <c r="F9" s="613">
        <v>0</v>
      </c>
      <c r="G9" s="605">
        <v>0</v>
      </c>
      <c r="H9" s="22">
        <v>1.5705927499999999</v>
      </c>
      <c r="I9" s="22">
        <v>1.4975499999999999E-2</v>
      </c>
      <c r="J9" s="22">
        <v>0</v>
      </c>
      <c r="K9" s="22">
        <v>0</v>
      </c>
    </row>
    <row r="10" spans="1:11" s="35" customFormat="1" ht="17.25" customHeight="1">
      <c r="A10" s="20" t="s">
        <v>101</v>
      </c>
      <c r="B10" s="606">
        <v>5.7254800000000001</v>
      </c>
      <c r="C10" s="612">
        <v>5064.8725197500071</v>
      </c>
      <c r="D10" s="612">
        <v>323.01295124999996</v>
      </c>
      <c r="E10" s="613">
        <v>0.85237375000000015</v>
      </c>
      <c r="F10" s="613">
        <v>0</v>
      </c>
      <c r="G10" s="605">
        <v>0</v>
      </c>
      <c r="H10" s="22">
        <v>0.60231674999999996</v>
      </c>
      <c r="I10" s="22">
        <v>0</v>
      </c>
      <c r="J10" s="22">
        <v>0</v>
      </c>
      <c r="K10" s="22">
        <v>0</v>
      </c>
    </row>
    <row r="11" spans="1:11" s="35" customFormat="1" ht="17.25" customHeight="1">
      <c r="A11" s="182" t="s">
        <v>102</v>
      </c>
      <c r="B11" s="606">
        <v>0</v>
      </c>
      <c r="C11" s="612">
        <v>4046.961533499998</v>
      </c>
      <c r="D11" s="612">
        <v>571.4341232500002</v>
      </c>
      <c r="E11" s="613">
        <v>0</v>
      </c>
      <c r="F11" s="613">
        <v>0</v>
      </c>
      <c r="G11" s="605">
        <v>0</v>
      </c>
      <c r="H11" s="106">
        <v>7.5454999999999994E-2</v>
      </c>
      <c r="I11" s="106">
        <v>0</v>
      </c>
      <c r="J11" s="106">
        <v>0</v>
      </c>
      <c r="K11" s="106">
        <v>0</v>
      </c>
    </row>
    <row r="12" spans="1:11" s="35" customFormat="1" ht="17.25" customHeight="1">
      <c r="A12" s="110" t="s">
        <v>916</v>
      </c>
      <c r="B12" s="606">
        <v>0</v>
      </c>
      <c r="C12" s="612">
        <v>3908.1075635000002</v>
      </c>
      <c r="D12" s="612">
        <v>524.06120250000015</v>
      </c>
      <c r="E12" s="613">
        <v>0</v>
      </c>
      <c r="F12" s="613">
        <v>0</v>
      </c>
      <c r="G12" s="605">
        <v>0</v>
      </c>
      <c r="H12" s="52">
        <v>0</v>
      </c>
      <c r="I12" s="52">
        <v>0</v>
      </c>
      <c r="J12" s="52">
        <v>0</v>
      </c>
      <c r="K12" s="52">
        <v>0</v>
      </c>
    </row>
    <row r="13" spans="1:11" s="35" customFormat="1" ht="17.25" customHeight="1">
      <c r="A13" s="110" t="s">
        <v>964</v>
      </c>
      <c r="B13" s="606">
        <v>0</v>
      </c>
      <c r="C13" s="612">
        <v>3798.2888432499981</v>
      </c>
      <c r="D13" s="612">
        <v>479.31618024999989</v>
      </c>
      <c r="E13" s="613">
        <v>0</v>
      </c>
      <c r="F13" s="613">
        <v>0</v>
      </c>
      <c r="G13" s="605">
        <v>0</v>
      </c>
      <c r="H13" s="52">
        <v>0</v>
      </c>
      <c r="I13" s="52">
        <v>0</v>
      </c>
      <c r="J13" s="52">
        <v>0</v>
      </c>
      <c r="K13" s="52">
        <v>0</v>
      </c>
    </row>
    <row r="14" spans="1:11" s="35" customFormat="1" ht="17.25" customHeight="1">
      <c r="A14" s="110" t="s">
        <v>1091</v>
      </c>
      <c r="B14" s="606">
        <v>1.2828395000000001</v>
      </c>
      <c r="C14" s="612">
        <v>8621.5965227499983</v>
      </c>
      <c r="D14" s="612">
        <v>1432.9466774999992</v>
      </c>
      <c r="E14" s="613">
        <v>0</v>
      </c>
      <c r="F14" s="613">
        <v>0</v>
      </c>
      <c r="G14" s="605">
        <v>0</v>
      </c>
      <c r="H14" s="614">
        <v>0</v>
      </c>
      <c r="I14" s="614">
        <v>0</v>
      </c>
      <c r="J14" s="614">
        <v>0</v>
      </c>
      <c r="K14" s="614">
        <v>0</v>
      </c>
    </row>
    <row r="15" spans="1:11" s="35" customFormat="1" ht="15" customHeight="1">
      <c r="A15" s="1020" t="s">
        <v>1092</v>
      </c>
      <c r="B15" s="1020"/>
      <c r="C15" s="1020"/>
      <c r="D15" s="1020"/>
      <c r="E15" s="1020"/>
      <c r="F15" s="1020"/>
      <c r="G15" s="1020"/>
      <c r="H15" s="1020"/>
      <c r="I15" s="1020"/>
      <c r="J15" s="1020"/>
      <c r="K15" s="1020"/>
    </row>
    <row r="16" spans="1:11" s="35" customFormat="1" ht="13.5" customHeight="1">
      <c r="A16" s="1020" t="s">
        <v>179</v>
      </c>
      <c r="B16" s="1020"/>
      <c r="C16" s="1020"/>
      <c r="D16" s="1020"/>
      <c r="E16" s="1020"/>
      <c r="F16" s="1020"/>
      <c r="G16" s="1020"/>
      <c r="H16" s="1020"/>
      <c r="I16" s="1020"/>
      <c r="J16" s="1020"/>
      <c r="K16" s="1020"/>
    </row>
    <row r="17" spans="3:11" s="35" customFormat="1" ht="27.6" customHeight="1"/>
    <row r="19" spans="3:11">
      <c r="C19" s="56"/>
      <c r="D19" s="56"/>
      <c r="E19" s="56"/>
      <c r="F19" s="56"/>
      <c r="G19" s="56"/>
      <c r="H19" s="56"/>
      <c r="I19" s="56"/>
      <c r="J19" s="56"/>
      <c r="K19" s="56"/>
    </row>
  </sheetData>
  <mergeCells count="6">
    <mergeCell ref="A16:K16"/>
    <mergeCell ref="A1:K1"/>
    <mergeCell ref="A2:A3"/>
    <mergeCell ref="A15:K15"/>
    <mergeCell ref="G2:K2"/>
    <mergeCell ref="B2:F2"/>
  </mergeCells>
  <printOptions horizontalCentered="1"/>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4" zoomScaleNormal="100" workbookViewId="0">
      <selection activeCell="J12" sqref="J12"/>
    </sheetView>
  </sheetViews>
  <sheetFormatPr defaultColWidth="9.140625" defaultRowHeight="15"/>
  <cols>
    <col min="1" max="1" width="12.140625" style="17" bestFit="1" customWidth="1"/>
    <col min="2" max="2" width="13.42578125" style="17" customWidth="1"/>
    <col min="3" max="3" width="15.5703125" style="17" customWidth="1"/>
    <col min="4" max="4" width="13" style="17" bestFit="1" customWidth="1"/>
    <col min="5" max="5" width="10.140625" style="17" bestFit="1" customWidth="1"/>
    <col min="6" max="6" width="12.5703125" style="17" bestFit="1" customWidth="1"/>
    <col min="7" max="7" width="10.140625" style="17" bestFit="1" customWidth="1"/>
    <col min="8" max="8" width="12.5703125" style="17" bestFit="1" customWidth="1"/>
    <col min="9" max="9" width="8.42578125" style="17" bestFit="1" customWidth="1"/>
    <col min="10" max="10" width="14.140625" style="17" bestFit="1" customWidth="1"/>
    <col min="11" max="13" width="12.140625" style="17" bestFit="1" customWidth="1"/>
    <col min="14" max="14" width="11.5703125" style="17" bestFit="1" customWidth="1"/>
    <col min="15" max="15" width="6.140625" style="17" bestFit="1" customWidth="1"/>
    <col min="16" max="16384" width="9.140625" style="17"/>
  </cols>
  <sheetData>
    <row r="1" spans="1:14" ht="15.75" customHeight="1">
      <c r="A1" s="946" t="s">
        <v>32</v>
      </c>
      <c r="B1" s="946"/>
      <c r="C1" s="946"/>
      <c r="D1" s="946"/>
      <c r="E1" s="946"/>
      <c r="F1" s="946"/>
      <c r="G1" s="946"/>
      <c r="H1" s="946"/>
      <c r="I1" s="946"/>
      <c r="J1" s="946"/>
      <c r="K1" s="946"/>
      <c r="L1" s="946"/>
      <c r="M1" s="946"/>
      <c r="N1" s="946"/>
    </row>
    <row r="2" spans="1:14" s="35" customFormat="1" ht="19.5" customHeight="1">
      <c r="A2" s="958" t="s">
        <v>112</v>
      </c>
      <c r="B2" s="958" t="s">
        <v>159</v>
      </c>
      <c r="C2" s="996" t="s">
        <v>136</v>
      </c>
      <c r="D2" s="1002"/>
      <c r="E2" s="1002"/>
      <c r="F2" s="997"/>
      <c r="G2" s="996" t="s">
        <v>137</v>
      </c>
      <c r="H2" s="1002"/>
      <c r="I2" s="1002"/>
      <c r="J2" s="997"/>
      <c r="K2" s="996" t="s">
        <v>138</v>
      </c>
      <c r="L2" s="1002"/>
      <c r="M2" s="1002"/>
      <c r="N2" s="997"/>
    </row>
    <row r="3" spans="1:14" s="35" customFormat="1" ht="36" customHeight="1">
      <c r="A3" s="1055"/>
      <c r="B3" s="1055"/>
      <c r="C3" s="996" t="s">
        <v>428</v>
      </c>
      <c r="D3" s="997"/>
      <c r="E3" s="956" t="s">
        <v>429</v>
      </c>
      <c r="F3" s="957"/>
      <c r="G3" s="996" t="s">
        <v>428</v>
      </c>
      <c r="H3" s="997"/>
      <c r="I3" s="956" t="s">
        <v>429</v>
      </c>
      <c r="J3" s="957"/>
      <c r="K3" s="996" t="s">
        <v>430</v>
      </c>
      <c r="L3" s="997"/>
      <c r="M3" s="996" t="s">
        <v>431</v>
      </c>
      <c r="N3" s="997"/>
    </row>
    <row r="4" spans="1:14" s="35" customFormat="1" ht="39" customHeight="1">
      <c r="A4" s="959"/>
      <c r="B4" s="959"/>
      <c r="C4" s="19" t="s">
        <v>407</v>
      </c>
      <c r="D4" s="69" t="s">
        <v>622</v>
      </c>
      <c r="E4" s="19" t="s">
        <v>407</v>
      </c>
      <c r="F4" s="69" t="s">
        <v>611</v>
      </c>
      <c r="G4" s="19" t="s">
        <v>407</v>
      </c>
      <c r="H4" s="69" t="s">
        <v>622</v>
      </c>
      <c r="I4" s="19" t="s">
        <v>407</v>
      </c>
      <c r="J4" s="69" t="s">
        <v>611</v>
      </c>
      <c r="K4" s="19" t="s">
        <v>407</v>
      </c>
      <c r="L4" s="69" t="s">
        <v>622</v>
      </c>
      <c r="M4" s="19" t="s">
        <v>407</v>
      </c>
      <c r="N4" s="69" t="s">
        <v>611</v>
      </c>
    </row>
    <row r="5" spans="1:14" s="42" customFormat="1" ht="27" customHeight="1">
      <c r="A5" s="103" t="s">
        <v>95</v>
      </c>
      <c r="B5" s="309">
        <v>245</v>
      </c>
      <c r="C5" s="310">
        <v>2094000</v>
      </c>
      <c r="D5" s="311">
        <v>42233.659599999999</v>
      </c>
      <c r="E5" s="311">
        <v>7472</v>
      </c>
      <c r="F5" s="311">
        <v>149.12708264</v>
      </c>
      <c r="G5" s="310">
        <v>4800806</v>
      </c>
      <c r="H5" s="311">
        <v>97390.502330000003</v>
      </c>
      <c r="I5" s="311">
        <v>32188</v>
      </c>
      <c r="J5" s="311">
        <v>649.18060000000003</v>
      </c>
      <c r="K5" s="311">
        <v>0</v>
      </c>
      <c r="L5" s="311">
        <v>0</v>
      </c>
      <c r="M5" s="311">
        <v>0</v>
      </c>
      <c r="N5" s="311">
        <v>0</v>
      </c>
    </row>
    <row r="6" spans="1:14" s="42" customFormat="1" ht="27" customHeight="1">
      <c r="A6" s="103" t="s">
        <v>96</v>
      </c>
      <c r="B6" s="308">
        <v>182</v>
      </c>
      <c r="C6" s="310">
        <v>1202998</v>
      </c>
      <c r="D6" s="311">
        <v>23535.0929</v>
      </c>
      <c r="E6" s="323">
        <v>380</v>
      </c>
      <c r="F6" s="323">
        <v>7.2990400000000015</v>
      </c>
      <c r="G6" s="310">
        <v>916720</v>
      </c>
      <c r="H6" s="311">
        <v>18039.05</v>
      </c>
      <c r="I6" s="311">
        <v>40392</v>
      </c>
      <c r="J6" s="311">
        <v>776.44169999999997</v>
      </c>
      <c r="K6" s="311">
        <v>0</v>
      </c>
      <c r="L6" s="311">
        <v>0</v>
      </c>
      <c r="M6" s="311">
        <v>0</v>
      </c>
      <c r="N6" s="311">
        <v>0</v>
      </c>
    </row>
    <row r="7" spans="1:14" s="35" customFormat="1" ht="27" customHeight="1">
      <c r="A7" s="104" t="s">
        <v>97</v>
      </c>
      <c r="B7" s="313">
        <v>17</v>
      </c>
      <c r="C7" s="314">
        <v>7751</v>
      </c>
      <c r="D7" s="314">
        <v>155.46360000000001</v>
      </c>
      <c r="E7" s="314">
        <v>100</v>
      </c>
      <c r="F7" s="314">
        <v>1.9933529999999999</v>
      </c>
      <c r="G7" s="315">
        <v>120931</v>
      </c>
      <c r="H7" s="314">
        <v>2364.85</v>
      </c>
      <c r="I7" s="314">
        <v>27378</v>
      </c>
      <c r="J7" s="314">
        <v>561.4</v>
      </c>
      <c r="K7" s="314">
        <v>0</v>
      </c>
      <c r="L7" s="314">
        <v>0</v>
      </c>
      <c r="M7" s="314">
        <v>0</v>
      </c>
      <c r="N7" s="314">
        <v>0</v>
      </c>
    </row>
    <row r="8" spans="1:14" s="35" customFormat="1" ht="27" customHeight="1">
      <c r="A8" s="104" t="s">
        <v>98</v>
      </c>
      <c r="B8" s="313">
        <v>19</v>
      </c>
      <c r="C8" s="315">
        <v>115345</v>
      </c>
      <c r="D8" s="314">
        <v>2276.2071999999998</v>
      </c>
      <c r="E8" s="314">
        <v>5800</v>
      </c>
      <c r="F8" s="314">
        <v>116.46410400000001</v>
      </c>
      <c r="G8" s="315">
        <v>141400</v>
      </c>
      <c r="H8" s="314">
        <v>2810.9</v>
      </c>
      <c r="I8" s="314">
        <v>40882</v>
      </c>
      <c r="J8" s="314">
        <v>807.64</v>
      </c>
      <c r="K8" s="314">
        <v>0</v>
      </c>
      <c r="L8" s="314">
        <v>0</v>
      </c>
      <c r="M8" s="314">
        <v>0</v>
      </c>
      <c r="N8" s="314">
        <v>0</v>
      </c>
    </row>
    <row r="9" spans="1:14" s="35" customFormat="1" ht="27" customHeight="1">
      <c r="A9" s="104" t="s">
        <v>99</v>
      </c>
      <c r="B9" s="313">
        <v>22</v>
      </c>
      <c r="C9" s="315">
        <v>159010</v>
      </c>
      <c r="D9" s="314">
        <v>3124.1062999999999</v>
      </c>
      <c r="E9" s="314">
        <v>10395</v>
      </c>
      <c r="F9" s="314">
        <v>206.10514910000001</v>
      </c>
      <c r="G9" s="314">
        <v>99249</v>
      </c>
      <c r="H9" s="314">
        <v>1965.78</v>
      </c>
      <c r="I9" s="314">
        <v>14935</v>
      </c>
      <c r="J9" s="314">
        <v>292.9796</v>
      </c>
      <c r="K9" s="314">
        <v>0</v>
      </c>
      <c r="L9" s="314">
        <v>0</v>
      </c>
      <c r="M9" s="314">
        <v>0</v>
      </c>
      <c r="N9" s="314">
        <v>0</v>
      </c>
    </row>
    <row r="10" spans="1:14" s="35" customFormat="1" ht="27" customHeight="1">
      <c r="A10" s="104" t="s">
        <v>100</v>
      </c>
      <c r="B10" s="313">
        <v>21</v>
      </c>
      <c r="C10" s="314">
        <v>117050</v>
      </c>
      <c r="D10" s="314">
        <v>2288.6363999999999</v>
      </c>
      <c r="E10" s="316">
        <v>1210</v>
      </c>
      <c r="F10" s="313">
        <v>0</v>
      </c>
      <c r="G10" s="314">
        <v>88015</v>
      </c>
      <c r="H10" s="314">
        <v>1717.36</v>
      </c>
      <c r="I10" s="314">
        <v>21934</v>
      </c>
      <c r="J10" s="314">
        <v>424.07769999999999</v>
      </c>
      <c r="K10" s="314">
        <v>0</v>
      </c>
      <c r="L10" s="314">
        <v>0</v>
      </c>
      <c r="M10" s="314">
        <v>0</v>
      </c>
      <c r="N10" s="314">
        <v>0</v>
      </c>
    </row>
    <row r="11" spans="1:14" s="35" customFormat="1" ht="27" customHeight="1">
      <c r="A11" s="104" t="s">
        <v>101</v>
      </c>
      <c r="B11" s="313">
        <v>20</v>
      </c>
      <c r="C11" s="315">
        <v>195997</v>
      </c>
      <c r="D11" s="314">
        <v>3832.8616999999999</v>
      </c>
      <c r="E11" s="314">
        <v>7500</v>
      </c>
      <c r="F11" s="314">
        <v>145.24876599999999</v>
      </c>
      <c r="G11" s="314">
        <v>80284</v>
      </c>
      <c r="H11" s="314">
        <v>1569.18</v>
      </c>
      <c r="I11" s="314">
        <v>36752</v>
      </c>
      <c r="J11" s="314">
        <v>716.93910000000005</v>
      </c>
      <c r="K11" s="314">
        <v>0</v>
      </c>
      <c r="L11" s="314">
        <v>0</v>
      </c>
      <c r="M11" s="314">
        <v>0</v>
      </c>
      <c r="N11" s="314">
        <v>0</v>
      </c>
    </row>
    <row r="12" spans="1:14" s="35" customFormat="1" ht="27" customHeight="1">
      <c r="A12" s="251" t="s">
        <v>102</v>
      </c>
      <c r="B12" s="317">
        <v>21</v>
      </c>
      <c r="C12" s="318">
        <v>216545</v>
      </c>
      <c r="D12" s="319">
        <v>4252.3064000000004</v>
      </c>
      <c r="E12" s="319">
        <v>5105</v>
      </c>
      <c r="F12" s="319">
        <v>99.983411000000004</v>
      </c>
      <c r="G12" s="319">
        <v>99389</v>
      </c>
      <c r="H12" s="319">
        <v>1971.14</v>
      </c>
      <c r="I12" s="319">
        <v>36371</v>
      </c>
      <c r="J12" s="319">
        <v>717.78470000000004</v>
      </c>
      <c r="K12" s="319">
        <v>0</v>
      </c>
      <c r="L12" s="319">
        <v>0</v>
      </c>
      <c r="M12" s="319">
        <v>0</v>
      </c>
      <c r="N12" s="319">
        <v>0</v>
      </c>
    </row>
    <row r="13" spans="1:14" s="35" customFormat="1" ht="27" customHeight="1">
      <c r="A13" s="254" t="s">
        <v>916</v>
      </c>
      <c r="B13" s="320">
        <v>19</v>
      </c>
      <c r="C13" s="321">
        <v>169115</v>
      </c>
      <c r="D13" s="322">
        <v>3297.4011</v>
      </c>
      <c r="E13" s="322">
        <v>4655</v>
      </c>
      <c r="F13" s="322">
        <v>89.638650499999997</v>
      </c>
      <c r="G13" s="322">
        <v>115936</v>
      </c>
      <c r="H13" s="322">
        <v>2279.94</v>
      </c>
      <c r="I13" s="322">
        <v>32189</v>
      </c>
      <c r="J13" s="322">
        <v>629.03319999999997</v>
      </c>
      <c r="K13" s="322">
        <v>0</v>
      </c>
      <c r="L13" s="322">
        <v>0</v>
      </c>
      <c r="M13" s="322">
        <v>0</v>
      </c>
      <c r="N13" s="322">
        <v>0</v>
      </c>
    </row>
    <row r="14" spans="1:14" s="35" customFormat="1" ht="27" customHeight="1">
      <c r="A14" s="307">
        <v>44504</v>
      </c>
      <c r="B14" s="312">
        <v>20</v>
      </c>
      <c r="C14" s="312">
        <v>117393</v>
      </c>
      <c r="D14" s="312">
        <v>2277.2022000000002</v>
      </c>
      <c r="E14" s="312">
        <v>4580</v>
      </c>
      <c r="F14" s="312">
        <v>88.687719000000001</v>
      </c>
      <c r="G14" s="322">
        <v>81760</v>
      </c>
      <c r="H14" s="322">
        <v>1602.87</v>
      </c>
      <c r="I14" s="322">
        <v>36263</v>
      </c>
      <c r="J14" s="322">
        <v>712.15459999999996</v>
      </c>
      <c r="K14" s="322">
        <v>0</v>
      </c>
      <c r="L14" s="322">
        <v>0</v>
      </c>
      <c r="M14" s="322">
        <v>0</v>
      </c>
      <c r="N14" s="322">
        <v>0</v>
      </c>
    </row>
    <row r="15" spans="1:14" s="35" customFormat="1" ht="27" customHeight="1">
      <c r="A15" s="307">
        <v>44531</v>
      </c>
      <c r="B15" s="312">
        <v>23</v>
      </c>
      <c r="C15" s="312">
        <v>104792</v>
      </c>
      <c r="D15" s="312">
        <v>2030.9079999999999</v>
      </c>
      <c r="E15" s="312">
        <v>380</v>
      </c>
      <c r="F15" s="312">
        <v>7.2990400000000015</v>
      </c>
      <c r="G15" s="322">
        <v>89756</v>
      </c>
      <c r="H15" s="322">
        <v>1757.03</v>
      </c>
      <c r="I15" s="322">
        <v>40392</v>
      </c>
      <c r="J15" s="322">
        <v>776.44169999999997</v>
      </c>
      <c r="K15" s="322">
        <v>0</v>
      </c>
      <c r="L15" s="322">
        <v>0</v>
      </c>
      <c r="M15" s="322">
        <v>0</v>
      </c>
      <c r="N15" s="322">
        <v>0</v>
      </c>
    </row>
    <row r="16" spans="1:14" s="35" customFormat="1" ht="19.5" customHeight="1">
      <c r="A16" s="1020" t="s">
        <v>1092</v>
      </c>
      <c r="B16" s="1020"/>
      <c r="C16" s="1020"/>
      <c r="D16" s="1020"/>
      <c r="E16" s="1020"/>
      <c r="F16" s="1020"/>
      <c r="G16" s="1020"/>
      <c r="H16" s="1020"/>
      <c r="I16" s="1020"/>
      <c r="J16" s="1020"/>
      <c r="K16" s="1020"/>
      <c r="L16" s="1020"/>
      <c r="M16" s="1020"/>
      <c r="N16" s="1020"/>
    </row>
    <row r="17" spans="1:14" s="35" customFormat="1" ht="18" customHeight="1">
      <c r="A17" s="1020" t="s">
        <v>432</v>
      </c>
      <c r="B17" s="1020"/>
      <c r="C17" s="1020"/>
      <c r="D17" s="1020"/>
      <c r="E17" s="1020"/>
      <c r="F17" s="1020"/>
      <c r="G17" s="1020"/>
      <c r="H17" s="1020"/>
      <c r="I17" s="1020"/>
      <c r="J17" s="1020"/>
      <c r="K17" s="1020"/>
      <c r="L17" s="1020"/>
      <c r="M17" s="1020"/>
      <c r="N17" s="1020"/>
    </row>
    <row r="18" spans="1:14" s="35" customFormat="1" ht="27.6" customHeight="1"/>
    <row r="19" spans="1:14">
      <c r="B19" s="84"/>
      <c r="C19" s="84"/>
      <c r="D19" s="84"/>
      <c r="E19" s="84"/>
      <c r="F19" s="84"/>
      <c r="G19" s="84"/>
      <c r="H19" s="84"/>
      <c r="I19" s="84"/>
      <c r="J19" s="84"/>
      <c r="K19" s="84"/>
      <c r="L19" s="84"/>
      <c r="M19" s="84"/>
      <c r="N19" s="84"/>
    </row>
  </sheetData>
  <mergeCells count="14">
    <mergeCell ref="A16:N16"/>
    <mergeCell ref="A17:N17"/>
    <mergeCell ref="A1:N1"/>
    <mergeCell ref="A2:A4"/>
    <mergeCell ref="B2:B4"/>
    <mergeCell ref="C2:F2"/>
    <mergeCell ref="G2:J2"/>
    <mergeCell ref="K2:N2"/>
    <mergeCell ref="C3:D3"/>
    <mergeCell ref="E3:F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scale="77"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activeCell="F21" sqref="F21"/>
    </sheetView>
  </sheetViews>
  <sheetFormatPr defaultColWidth="9.140625" defaultRowHeight="15"/>
  <cols>
    <col min="1" max="1" width="14.5703125" style="17" bestFit="1" customWidth="1"/>
    <col min="2" max="2" width="16.5703125" style="17" bestFit="1" customWidth="1"/>
    <col min="3" max="6" width="12.140625" style="17" bestFit="1" customWidth="1"/>
    <col min="7" max="7" width="14.5703125" style="17" customWidth="1"/>
    <col min="8" max="8" width="22.140625" style="17" bestFit="1" customWidth="1"/>
    <col min="9" max="9" width="4.5703125" style="17" bestFit="1" customWidth="1"/>
    <col min="10" max="16384" width="9.140625" style="17"/>
  </cols>
  <sheetData>
    <row r="1" spans="1:8" ht="15" customHeight="1">
      <c r="A1" s="939" t="s">
        <v>623</v>
      </c>
      <c r="B1" s="939"/>
      <c r="C1" s="939"/>
      <c r="D1" s="939"/>
      <c r="E1" s="939"/>
      <c r="F1" s="939"/>
      <c r="G1" s="939"/>
      <c r="H1" s="939"/>
    </row>
    <row r="2" spans="1:8" s="35" customFormat="1" ht="18" customHeight="1">
      <c r="A2" s="948" t="s">
        <v>112</v>
      </c>
      <c r="B2" s="996" t="s">
        <v>136</v>
      </c>
      <c r="C2" s="997"/>
      <c r="D2" s="996" t="s">
        <v>137</v>
      </c>
      <c r="E2" s="997"/>
      <c r="F2" s="996" t="s">
        <v>138</v>
      </c>
      <c r="G2" s="997"/>
    </row>
    <row r="3" spans="1:8" s="35" customFormat="1" ht="43.5" customHeight="1">
      <c r="A3" s="950"/>
      <c r="B3" s="69" t="s">
        <v>384</v>
      </c>
      <c r="C3" s="19" t="s">
        <v>433</v>
      </c>
      <c r="D3" s="69" t="s">
        <v>384</v>
      </c>
      <c r="E3" s="19" t="s">
        <v>433</v>
      </c>
      <c r="F3" s="19" t="s">
        <v>434</v>
      </c>
      <c r="G3" s="19" t="s">
        <v>433</v>
      </c>
    </row>
    <row r="4" spans="1:8" s="42" customFormat="1" ht="18" customHeight="1">
      <c r="A4" s="24" t="s">
        <v>95</v>
      </c>
      <c r="B4" s="96">
        <v>357.91894000000002</v>
      </c>
      <c r="C4" s="96">
        <v>3.8186390000000001</v>
      </c>
      <c r="D4" s="96">
        <v>455.83519052000003</v>
      </c>
      <c r="E4" s="96">
        <v>5.1228772200000003</v>
      </c>
      <c r="F4" s="98">
        <v>0</v>
      </c>
      <c r="G4" s="98">
        <v>0</v>
      </c>
    </row>
    <row r="5" spans="1:8" s="42" customFormat="1" ht="18" customHeight="1">
      <c r="A5" s="24" t="s">
        <v>96</v>
      </c>
      <c r="B5" s="96">
        <v>87.795934000000003</v>
      </c>
      <c r="C5" s="96">
        <v>0.6182160000000001</v>
      </c>
      <c r="D5" s="96">
        <v>176.10615899999999</v>
      </c>
      <c r="E5" s="96">
        <v>3.62421792</v>
      </c>
      <c r="F5" s="96">
        <v>0</v>
      </c>
      <c r="G5" s="96">
        <v>0</v>
      </c>
    </row>
    <row r="6" spans="1:8" s="35" customFormat="1" ht="18" customHeight="1">
      <c r="A6" s="20" t="s">
        <v>97</v>
      </c>
      <c r="B6" s="95">
        <v>16.650371</v>
      </c>
      <c r="C6" s="63">
        <v>8.3040000000000006E-3</v>
      </c>
      <c r="D6" s="95">
        <v>28.056342000000001</v>
      </c>
      <c r="E6" s="95">
        <v>0.49324346000000002</v>
      </c>
      <c r="F6" s="97">
        <v>0</v>
      </c>
      <c r="G6" s="97">
        <v>0</v>
      </c>
    </row>
    <row r="7" spans="1:8" s="35" customFormat="1" ht="18" customHeight="1">
      <c r="A7" s="20" t="s">
        <v>98</v>
      </c>
      <c r="B7" s="95">
        <v>14.037378</v>
      </c>
      <c r="C7" s="63">
        <v>0.17469000000000001</v>
      </c>
      <c r="D7" s="95">
        <v>15.789758000000001</v>
      </c>
      <c r="E7" s="95">
        <v>0.75578866</v>
      </c>
      <c r="F7" s="97">
        <v>0</v>
      </c>
      <c r="G7" s="97">
        <v>0</v>
      </c>
    </row>
    <row r="8" spans="1:8" s="35" customFormat="1" ht="18" customHeight="1">
      <c r="A8" s="20" t="s">
        <v>99</v>
      </c>
      <c r="B8" s="95">
        <v>16.799793999999999</v>
      </c>
      <c r="C8" s="63">
        <v>0.14837900000000001</v>
      </c>
      <c r="D8" s="95">
        <v>21.542532999999999</v>
      </c>
      <c r="E8" s="95">
        <v>0.29392758000000002</v>
      </c>
      <c r="F8" s="97">
        <v>0</v>
      </c>
      <c r="G8" s="97">
        <v>0</v>
      </c>
    </row>
    <row r="9" spans="1:8" s="35" customFormat="1" ht="18" customHeight="1">
      <c r="A9" s="20" t="s">
        <v>100</v>
      </c>
      <c r="B9" s="95">
        <v>7.5403460000000004</v>
      </c>
      <c r="C9" s="63">
        <v>6.7489999999999998E-3</v>
      </c>
      <c r="D9" s="95">
        <v>14.4290115</v>
      </c>
      <c r="E9" s="95">
        <v>0.16834869999999999</v>
      </c>
      <c r="F9" s="97">
        <v>0</v>
      </c>
      <c r="G9" s="97">
        <v>0</v>
      </c>
    </row>
    <row r="10" spans="1:8" s="35" customFormat="1" ht="18" customHeight="1">
      <c r="A10" s="20" t="s">
        <v>101</v>
      </c>
      <c r="B10" s="95">
        <v>7.5403460000000004</v>
      </c>
      <c r="C10" s="63">
        <v>6.7489999999999998E-3</v>
      </c>
      <c r="D10" s="95">
        <v>14.7334575</v>
      </c>
      <c r="E10" s="95">
        <v>8.0105700000000002E-2</v>
      </c>
      <c r="F10" s="97">
        <v>0</v>
      </c>
      <c r="G10" s="97">
        <v>0</v>
      </c>
    </row>
    <row r="11" spans="1:8" s="35" customFormat="1" ht="18" customHeight="1">
      <c r="A11" s="182" t="s">
        <v>102</v>
      </c>
      <c r="B11" s="243">
        <v>12.615404</v>
      </c>
      <c r="C11" s="219">
        <v>6.0096999999999998E-2</v>
      </c>
      <c r="D11" s="243">
        <v>22.878320500000001</v>
      </c>
      <c r="E11" s="243">
        <v>0.43320866000000002</v>
      </c>
      <c r="F11" s="249">
        <v>0</v>
      </c>
      <c r="G11" s="249">
        <v>0</v>
      </c>
    </row>
    <row r="12" spans="1:8" s="35" customFormat="1" ht="18" customHeight="1">
      <c r="A12" s="110" t="s">
        <v>916</v>
      </c>
      <c r="B12" s="244">
        <v>4.9541430000000002</v>
      </c>
      <c r="C12" s="220">
        <v>0.148371</v>
      </c>
      <c r="D12" s="244">
        <v>15.1161365</v>
      </c>
      <c r="E12" s="244">
        <v>1.0204057200000001</v>
      </c>
      <c r="F12" s="250">
        <v>0</v>
      </c>
      <c r="G12" s="250">
        <v>0</v>
      </c>
    </row>
    <row r="13" spans="1:8" s="35" customFormat="1" ht="18" customHeight="1">
      <c r="A13" s="110" t="s">
        <v>964</v>
      </c>
      <c r="B13" s="244">
        <v>3.4788130000000002</v>
      </c>
      <c r="C13" s="220">
        <v>8.2539999999999992E-3</v>
      </c>
      <c r="D13" s="244">
        <v>16.776146000000001</v>
      </c>
      <c r="E13" s="244">
        <v>4.2948460000000001E-2</v>
      </c>
      <c r="F13" s="250">
        <v>0</v>
      </c>
      <c r="G13" s="250">
        <v>0</v>
      </c>
    </row>
    <row r="14" spans="1:8" s="35" customFormat="1" ht="18" customHeight="1">
      <c r="A14" s="110" t="s">
        <v>1091</v>
      </c>
      <c r="B14" s="244">
        <v>3.2821129999999998</v>
      </c>
      <c r="C14" s="220">
        <v>1.9710999999999999E-2</v>
      </c>
      <c r="D14" s="244">
        <v>26.784454</v>
      </c>
      <c r="E14" s="244">
        <v>0.33624098000000002</v>
      </c>
      <c r="F14" s="250">
        <v>0</v>
      </c>
      <c r="G14" s="250">
        <v>0</v>
      </c>
    </row>
    <row r="15" spans="1:8" s="35" customFormat="1" ht="19.5" customHeight="1">
      <c r="A15" s="946" t="s">
        <v>1155</v>
      </c>
      <c r="B15" s="946"/>
      <c r="C15" s="946"/>
      <c r="D15" s="946"/>
      <c r="E15" s="946"/>
      <c r="F15" s="946"/>
      <c r="G15" s="946"/>
    </row>
    <row r="16" spans="1:8" s="35" customFormat="1" ht="18" customHeight="1">
      <c r="A16" s="946" t="s">
        <v>435</v>
      </c>
      <c r="B16" s="946"/>
      <c r="C16" s="946"/>
      <c r="D16" s="946"/>
      <c r="E16" s="946"/>
      <c r="F16" s="946"/>
      <c r="G16" s="946"/>
    </row>
    <row r="17" spans="2:7" s="35" customFormat="1" ht="28.35" customHeight="1"/>
    <row r="19" spans="2:7">
      <c r="B19" s="242"/>
      <c r="C19" s="242"/>
      <c r="D19" s="242"/>
      <c r="E19" s="242"/>
      <c r="F19" s="242"/>
      <c r="G19" s="242"/>
    </row>
  </sheetData>
  <mergeCells count="7">
    <mergeCell ref="A16:G16"/>
    <mergeCell ref="A1:H1"/>
    <mergeCell ref="A2:A3"/>
    <mergeCell ref="B2:C2"/>
    <mergeCell ref="D2:E2"/>
    <mergeCell ref="F2:G2"/>
    <mergeCell ref="A15:G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H21" sqref="H21"/>
    </sheetView>
  </sheetViews>
  <sheetFormatPr defaultColWidth="9.140625" defaultRowHeight="15"/>
  <cols>
    <col min="1" max="5" width="12.140625" style="17" bestFit="1" customWidth="1"/>
    <col min="6" max="6" width="14.140625" style="17" customWidth="1"/>
    <col min="7" max="7" width="7.85546875" style="17" bestFit="1" customWidth="1"/>
    <col min="8" max="16384" width="9.140625" style="17"/>
  </cols>
  <sheetData>
    <row r="1" spans="1:7" ht="15" customHeight="1">
      <c r="A1" s="939" t="s">
        <v>33</v>
      </c>
      <c r="B1" s="939"/>
      <c r="C1" s="939"/>
      <c r="D1" s="939"/>
    </row>
    <row r="2" spans="1:7" s="35" customFormat="1" ht="63" customHeight="1">
      <c r="A2" s="173" t="s">
        <v>134</v>
      </c>
      <c r="B2" s="173" t="s">
        <v>625</v>
      </c>
      <c r="C2" s="173" t="s">
        <v>626</v>
      </c>
      <c r="D2" s="173" t="s">
        <v>627</v>
      </c>
      <c r="E2" s="173" t="s">
        <v>628</v>
      </c>
      <c r="F2" s="173" t="s">
        <v>436</v>
      </c>
    </row>
    <row r="3" spans="1:7" s="42" customFormat="1" ht="18" customHeight="1">
      <c r="A3" s="349" t="s">
        <v>95</v>
      </c>
      <c r="B3" s="50">
        <v>2320289.04</v>
      </c>
      <c r="C3" s="50">
        <v>2053189.05</v>
      </c>
      <c r="D3" s="50">
        <v>267099.99</v>
      </c>
      <c r="E3" s="567">
        <v>36180.25</v>
      </c>
      <c r="F3" s="567">
        <v>281292.88</v>
      </c>
    </row>
    <row r="4" spans="1:7" s="42" customFormat="1" ht="18" customHeight="1">
      <c r="A4" s="349" t="s">
        <v>96</v>
      </c>
      <c r="B4" s="50">
        <f>SUM(B5:B13)</f>
        <v>1841999.3699999999</v>
      </c>
      <c r="C4" s="50">
        <f>SUM(C5:C13)</f>
        <v>1847577.3</v>
      </c>
      <c r="D4" s="51">
        <f>SUM(D5:D13)</f>
        <v>-5577.9299999999967</v>
      </c>
      <c r="E4" s="567">
        <f>SUM(E5:E13)</f>
        <v>-566.90000000000055</v>
      </c>
      <c r="F4" s="50">
        <v>280725.98</v>
      </c>
    </row>
    <row r="5" spans="1:7" s="35" customFormat="1" ht="18" customHeight="1">
      <c r="A5" s="324">
        <v>44287</v>
      </c>
      <c r="B5" s="53">
        <v>165633.63</v>
      </c>
      <c r="C5" s="53">
        <v>174469.53</v>
      </c>
      <c r="D5" s="52">
        <v>-8835.9</v>
      </c>
      <c r="E5" s="211">
        <v>-1185.6300000000001</v>
      </c>
      <c r="F5" s="211">
        <v>280107.25</v>
      </c>
    </row>
    <row r="6" spans="1:7" s="35" customFormat="1" ht="18" customHeight="1">
      <c r="A6" s="324">
        <v>44317</v>
      </c>
      <c r="B6" s="53">
        <v>193645.45</v>
      </c>
      <c r="C6" s="53">
        <v>195603.25</v>
      </c>
      <c r="D6" s="52">
        <v>-1957.8</v>
      </c>
      <c r="E6" s="211">
        <v>-257.72000000000003</v>
      </c>
      <c r="F6" s="211">
        <v>279849.53000000003</v>
      </c>
    </row>
    <row r="7" spans="1:7" s="35" customFormat="1" ht="18" customHeight="1">
      <c r="A7" s="324">
        <v>44348</v>
      </c>
      <c r="B7" s="53">
        <v>198438.54</v>
      </c>
      <c r="C7" s="53">
        <v>185464.57</v>
      </c>
      <c r="D7" s="52">
        <v>12973.97</v>
      </c>
      <c r="E7" s="211">
        <v>1783.27</v>
      </c>
      <c r="F7" s="211">
        <v>281632.8</v>
      </c>
    </row>
    <row r="8" spans="1:7" s="35" customFormat="1" ht="18" customHeight="1">
      <c r="A8" s="324">
        <v>44378</v>
      </c>
      <c r="B8" s="53">
        <v>149309.91</v>
      </c>
      <c r="C8" s="53">
        <v>156719.9</v>
      </c>
      <c r="D8" s="52">
        <v>-7409.99</v>
      </c>
      <c r="E8" s="211">
        <v>-991.79</v>
      </c>
      <c r="F8" s="211">
        <v>280641.01</v>
      </c>
    </row>
    <row r="9" spans="1:7" s="35" customFormat="1" ht="18" customHeight="1">
      <c r="A9" s="324">
        <v>44409</v>
      </c>
      <c r="B9" s="53">
        <v>201290.27</v>
      </c>
      <c r="C9" s="53">
        <v>184734.32</v>
      </c>
      <c r="D9" s="52">
        <v>16555.95</v>
      </c>
      <c r="E9" s="211">
        <v>2232.58</v>
      </c>
      <c r="F9" s="211">
        <v>282873.59000000003</v>
      </c>
    </row>
    <row r="10" spans="1:7" s="35" customFormat="1" ht="18" customHeight="1">
      <c r="A10" s="324">
        <v>44440</v>
      </c>
      <c r="B10" s="53">
        <v>273340.34999999998</v>
      </c>
      <c r="C10" s="53">
        <v>245584.64000000001</v>
      </c>
      <c r="D10" s="52">
        <v>27755.71</v>
      </c>
      <c r="E10" s="211">
        <v>3776.97</v>
      </c>
      <c r="F10" s="211">
        <v>286650.56</v>
      </c>
      <c r="G10" s="264"/>
    </row>
    <row r="11" spans="1:7" s="35" customFormat="1" ht="18" customHeight="1">
      <c r="A11" s="324">
        <v>44470</v>
      </c>
      <c r="B11" s="53">
        <v>220263.23</v>
      </c>
      <c r="C11" s="53">
        <v>232700.15</v>
      </c>
      <c r="D11" s="52">
        <v>-12436.92</v>
      </c>
      <c r="E11" s="211">
        <v>-1657.67</v>
      </c>
      <c r="F11" s="211">
        <v>284992.89</v>
      </c>
    </row>
    <row r="12" spans="1:7" s="35" customFormat="1" ht="18" customHeight="1">
      <c r="A12" s="324">
        <v>44501</v>
      </c>
      <c r="B12" s="53">
        <v>221233.58</v>
      </c>
      <c r="C12" s="53">
        <v>223754.34</v>
      </c>
      <c r="D12" s="52">
        <v>-2520.7600000000002</v>
      </c>
      <c r="E12" s="211">
        <v>-329.18</v>
      </c>
      <c r="F12" s="211">
        <v>284663.71000000002</v>
      </c>
    </row>
    <row r="13" spans="1:7" s="35" customFormat="1" ht="18" customHeight="1">
      <c r="A13" s="324">
        <v>44531</v>
      </c>
      <c r="B13" s="53">
        <v>218844.41</v>
      </c>
      <c r="C13" s="53">
        <v>248546.6</v>
      </c>
      <c r="D13" s="52">
        <v>-29702.19</v>
      </c>
      <c r="E13" s="211">
        <v>-3937.73</v>
      </c>
      <c r="F13" s="211">
        <v>280725.98</v>
      </c>
    </row>
    <row r="14" spans="1:7" s="35" customFormat="1" ht="18.75" customHeight="1">
      <c r="A14" s="1020" t="s">
        <v>1152</v>
      </c>
      <c r="B14" s="1020"/>
      <c r="C14" s="1020"/>
      <c r="D14" s="1020"/>
      <c r="E14" s="1020"/>
      <c r="F14" s="1020"/>
    </row>
    <row r="15" spans="1:7" s="35" customFormat="1" ht="18" customHeight="1">
      <c r="A15" s="1020" t="s">
        <v>437</v>
      </c>
      <c r="B15" s="1020"/>
      <c r="C15" s="1020"/>
      <c r="D15" s="1020"/>
      <c r="E15" s="1020"/>
      <c r="F15" s="1020"/>
    </row>
    <row r="16" spans="1:7" s="35" customFormat="1" ht="28.35" customHeight="1"/>
  </sheetData>
  <mergeCells count="3">
    <mergeCell ref="A1:D1"/>
    <mergeCell ref="A14:F14"/>
    <mergeCell ref="A15:F15"/>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activeCell="F8" sqref="F8"/>
    </sheetView>
  </sheetViews>
  <sheetFormatPr defaultColWidth="9.140625" defaultRowHeight="12.75"/>
  <cols>
    <col min="1" max="1" width="14.85546875" style="33" bestFit="1" customWidth="1"/>
    <col min="2" max="5" width="14.5703125" style="33" bestFit="1" customWidth="1"/>
    <col min="6" max="6" width="16.42578125" style="33" bestFit="1" customWidth="1"/>
    <col min="7" max="16384" width="9.140625" style="33"/>
  </cols>
  <sheetData>
    <row r="1" spans="1:6" ht="15" customHeight="1">
      <c r="A1" s="939" t="s">
        <v>634</v>
      </c>
      <c r="B1" s="939"/>
      <c r="C1" s="939"/>
      <c r="D1" s="939"/>
      <c r="E1" s="939"/>
      <c r="F1" s="939"/>
    </row>
    <row r="2" spans="1:6" s="34" customFormat="1" ht="125.25" customHeight="1">
      <c r="A2" s="18" t="s">
        <v>112</v>
      </c>
      <c r="B2" s="19" t="s">
        <v>631</v>
      </c>
      <c r="C2" s="19" t="s">
        <v>632</v>
      </c>
      <c r="D2" s="19" t="s">
        <v>633</v>
      </c>
      <c r="E2" s="19" t="s">
        <v>941</v>
      </c>
      <c r="F2" s="19" t="s">
        <v>942</v>
      </c>
    </row>
    <row r="3" spans="1:6" s="34" customFormat="1" ht="15" customHeight="1">
      <c r="A3" s="103" t="s">
        <v>95</v>
      </c>
      <c r="B3" s="99">
        <v>91657.539747935647</v>
      </c>
      <c r="C3" s="99">
        <v>91657.539747935647</v>
      </c>
      <c r="D3" s="99">
        <v>4406706</v>
      </c>
      <c r="E3" s="100">
        <v>2.0799558615422868</v>
      </c>
      <c r="F3" s="100">
        <v>2.0799558615422868</v>
      </c>
    </row>
    <row r="4" spans="1:6" s="34" customFormat="1" ht="16.5" customHeight="1">
      <c r="A4" s="899" t="s">
        <v>96</v>
      </c>
      <c r="B4" s="900">
        <v>95501</v>
      </c>
      <c r="C4" s="900">
        <v>95501</v>
      </c>
      <c r="D4" s="900">
        <v>5272593</v>
      </c>
      <c r="E4" s="901">
        <v>1.8</v>
      </c>
      <c r="F4" s="901">
        <v>1.8</v>
      </c>
    </row>
    <row r="5" spans="1:6" s="34" customFormat="1" ht="15.75" customHeight="1">
      <c r="A5" s="104" t="s">
        <v>97</v>
      </c>
      <c r="B5" s="101">
        <v>88446.739520498872</v>
      </c>
      <c r="C5" s="101">
        <v>88446.739520498872</v>
      </c>
      <c r="D5" s="101">
        <v>4453910</v>
      </c>
      <c r="E5" s="102">
        <v>1.9858223340951855</v>
      </c>
      <c r="F5" s="102">
        <v>1.9858223340951855</v>
      </c>
    </row>
    <row r="6" spans="1:6" s="34" customFormat="1" ht="18" customHeight="1">
      <c r="A6" s="104" t="s">
        <v>98</v>
      </c>
      <c r="B6" s="101">
        <v>89742.711479067308</v>
      </c>
      <c r="C6" s="101">
        <v>89742.711479067308</v>
      </c>
      <c r="D6" s="101">
        <v>4725719</v>
      </c>
      <c r="E6" s="102">
        <v>1.8990276713250895</v>
      </c>
      <c r="F6" s="102">
        <v>1.8990276713250895</v>
      </c>
    </row>
    <row r="7" spans="1:6" s="34" customFormat="1" ht="19.5" customHeight="1">
      <c r="A7" s="104" t="s">
        <v>99</v>
      </c>
      <c r="B7" s="101">
        <v>92261.174554651778</v>
      </c>
      <c r="C7" s="101">
        <v>92252.685458651758</v>
      </c>
      <c r="D7" s="101">
        <v>4799716</v>
      </c>
      <c r="E7" s="102">
        <v>1.9222215346627132</v>
      </c>
      <c r="F7" s="102">
        <v>1.9220446680314369</v>
      </c>
    </row>
    <row r="8" spans="1:6" s="34" customFormat="1" ht="13.5" customHeight="1">
      <c r="A8" s="104" t="s">
        <v>100</v>
      </c>
      <c r="B8" s="101">
        <v>85799</v>
      </c>
      <c r="C8" s="101">
        <v>85799</v>
      </c>
      <c r="D8" s="101">
        <v>4836007</v>
      </c>
      <c r="E8" s="102">
        <v>1.77</v>
      </c>
      <c r="F8" s="102">
        <v>1.7667684042300595</v>
      </c>
    </row>
    <row r="9" spans="1:6" s="34" customFormat="1" ht="13.5" customHeight="1">
      <c r="A9" s="104" t="s">
        <v>101</v>
      </c>
      <c r="B9" s="101">
        <v>97744.332309533274</v>
      </c>
      <c r="C9" s="101">
        <v>97744.332309533274</v>
      </c>
      <c r="D9" s="101">
        <v>5199465</v>
      </c>
      <c r="E9" s="102">
        <v>1.88</v>
      </c>
      <c r="F9" s="102">
        <v>1.8738456781555284</v>
      </c>
    </row>
    <row r="10" spans="1:6" s="34" customFormat="1" ht="15" customHeight="1">
      <c r="A10" s="251" t="s">
        <v>102</v>
      </c>
      <c r="B10" s="252">
        <v>97750.959983705921</v>
      </c>
      <c r="C10" s="252">
        <v>97683</v>
      </c>
      <c r="D10" s="252">
        <v>5371288</v>
      </c>
      <c r="E10" s="253">
        <v>1.82</v>
      </c>
      <c r="F10" s="253">
        <v>1.82</v>
      </c>
    </row>
    <row r="11" spans="1:6" s="34" customFormat="1" ht="15.75" customHeight="1">
      <c r="A11" s="254" t="s">
        <v>916</v>
      </c>
      <c r="B11" s="255">
        <v>102552.86925748565</v>
      </c>
      <c r="C11" s="255">
        <v>102552.86925748565</v>
      </c>
      <c r="D11" s="255">
        <v>5360300</v>
      </c>
      <c r="E11" s="256">
        <f>B11/D11*100</f>
        <v>1.9131927178979844</v>
      </c>
      <c r="F11" s="256">
        <f>C11/D11*100</f>
        <v>1.9131927178979844</v>
      </c>
    </row>
    <row r="12" spans="1:6" s="34" customFormat="1" ht="15.75" customHeight="1">
      <c r="A12" s="324">
        <v>44501</v>
      </c>
      <c r="B12" s="255">
        <v>94825.691560594569</v>
      </c>
      <c r="C12" s="255">
        <v>94825.691560594569</v>
      </c>
      <c r="D12" s="255">
        <v>5223798</v>
      </c>
      <c r="E12" s="256">
        <v>1.82</v>
      </c>
      <c r="F12" s="256">
        <v>1.82</v>
      </c>
    </row>
    <row r="13" spans="1:6" s="34" customFormat="1" ht="15.75" customHeight="1">
      <c r="A13" s="324">
        <v>44531</v>
      </c>
      <c r="B13" s="101">
        <v>95501</v>
      </c>
      <c r="C13" s="101">
        <v>95501</v>
      </c>
      <c r="D13" s="101">
        <v>5272593</v>
      </c>
      <c r="E13" s="102">
        <v>1.8</v>
      </c>
      <c r="F13" s="102">
        <v>1.8</v>
      </c>
    </row>
    <row r="14" spans="1:6" s="34" customFormat="1" ht="61.5" customHeight="1">
      <c r="A14" s="1092" t="s">
        <v>1055</v>
      </c>
      <c r="B14" s="1092"/>
      <c r="C14" s="1092"/>
      <c r="D14" s="1092"/>
      <c r="E14" s="1092"/>
      <c r="F14" s="1092"/>
    </row>
    <row r="15" spans="1:6" s="34" customFormat="1" ht="28.35" customHeight="1">
      <c r="A15" s="1020" t="s">
        <v>973</v>
      </c>
      <c r="B15" s="1020"/>
      <c r="C15" s="1020"/>
      <c r="D15" s="1020"/>
      <c r="E15" s="1020"/>
      <c r="F15" s="1020"/>
    </row>
    <row r="16" spans="1:6">
      <c r="A16" s="1007" t="s">
        <v>78</v>
      </c>
      <c r="B16" s="1007"/>
      <c r="C16" s="1007"/>
      <c r="D16" s="1007"/>
      <c r="E16" s="1007"/>
      <c r="F16" s="1007"/>
    </row>
    <row r="17" spans="1:6">
      <c r="A17" s="34"/>
      <c r="B17" s="34"/>
      <c r="C17" s="34"/>
      <c r="D17" s="34"/>
      <c r="E17" s="34"/>
      <c r="F17" s="34"/>
    </row>
  </sheetData>
  <mergeCells count="4">
    <mergeCell ref="A1:F1"/>
    <mergeCell ref="A14:F14"/>
    <mergeCell ref="A15:F15"/>
    <mergeCell ref="A16:F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zoomScaleNormal="100" workbookViewId="0">
      <selection activeCell="M9" sqref="M9"/>
    </sheetView>
  </sheetViews>
  <sheetFormatPr defaultColWidth="9.140625" defaultRowHeight="15"/>
  <cols>
    <col min="1" max="1" width="11.5703125" style="17" bestFit="1" customWidth="1"/>
    <col min="2" max="2" width="7.42578125" style="17" bestFit="1" customWidth="1"/>
    <col min="3" max="3" width="10.140625" style="17" bestFit="1" customWidth="1"/>
    <col min="4" max="4" width="7.140625" style="17" bestFit="1" customWidth="1"/>
    <col min="5" max="5" width="10.140625" style="17" bestFit="1" customWidth="1"/>
    <col min="6" max="6" width="7.140625" style="17" bestFit="1" customWidth="1"/>
    <col min="7" max="7" width="10.5703125" style="17" bestFit="1" customWidth="1"/>
    <col min="8" max="8" width="6.5703125" style="17" bestFit="1" customWidth="1"/>
    <col min="9" max="9" width="10.140625" style="17" bestFit="1" customWidth="1"/>
    <col min="10" max="10" width="7.5703125" style="17" bestFit="1" customWidth="1"/>
    <col min="11" max="11" width="9.85546875" style="17" bestFit="1" customWidth="1"/>
    <col min="12" max="12" width="7" style="17" bestFit="1" customWidth="1"/>
    <col min="13" max="13" width="9.5703125" style="17" bestFit="1" customWidth="1"/>
    <col min="14" max="14" width="7" style="17" bestFit="1" customWidth="1"/>
    <col min="15" max="15" width="12.5703125" style="17" bestFit="1" customWidth="1"/>
    <col min="16" max="16" width="7.140625" style="17" bestFit="1" customWidth="1"/>
    <col min="17" max="17" width="10.85546875" style="17" bestFit="1" customWidth="1"/>
    <col min="18" max="18" width="6.85546875" style="17" bestFit="1" customWidth="1"/>
    <col min="19" max="19" width="10.42578125" style="17" bestFit="1" customWidth="1"/>
    <col min="20" max="20" width="6.5703125" style="17" bestFit="1" customWidth="1"/>
    <col min="21" max="21" width="12.5703125" style="17" bestFit="1" customWidth="1"/>
    <col min="22" max="22" width="6.5703125" style="17" bestFit="1" customWidth="1"/>
    <col min="23" max="23" width="10.42578125" style="17" bestFit="1" customWidth="1"/>
    <col min="24" max="24" width="6.85546875" style="17" bestFit="1" customWidth="1"/>
    <col min="25" max="25" width="10.42578125" style="17" bestFit="1" customWidth="1"/>
    <col min="26" max="26" width="7.42578125" style="17" bestFit="1" customWidth="1"/>
    <col min="27" max="27" width="11" style="17" bestFit="1" customWidth="1"/>
    <col min="28" max="28" width="7.42578125" style="17" bestFit="1" customWidth="1"/>
    <col min="29" max="29" width="13" style="17" bestFit="1" customWidth="1"/>
    <col min="30" max="30" width="4.5703125" style="17" bestFit="1" customWidth="1"/>
    <col min="31" max="16384" width="9.140625" style="17"/>
  </cols>
  <sheetData>
    <row r="1" spans="1:29" ht="15" customHeight="1">
      <c r="A1" s="939" t="s">
        <v>34</v>
      </c>
      <c r="B1" s="939"/>
      <c r="C1" s="939"/>
      <c r="D1" s="939"/>
      <c r="E1" s="939"/>
      <c r="F1" s="939"/>
      <c r="G1" s="939"/>
      <c r="H1" s="939"/>
      <c r="I1" s="939"/>
      <c r="J1" s="939"/>
      <c r="K1" s="939"/>
      <c r="L1" s="939"/>
      <c r="M1" s="939"/>
      <c r="N1" s="939"/>
      <c r="O1" s="939"/>
      <c r="P1" s="939"/>
      <c r="Q1" s="939"/>
      <c r="R1" s="939"/>
      <c r="S1" s="939"/>
      <c r="T1" s="939"/>
      <c r="U1" s="939"/>
      <c r="V1" s="939"/>
      <c r="W1" s="939"/>
      <c r="X1" s="939"/>
      <c r="Y1" s="939"/>
      <c r="Z1" s="939"/>
    </row>
    <row r="2" spans="1:29" s="35" customFormat="1" ht="51" customHeight="1">
      <c r="A2" s="958" t="s">
        <v>934</v>
      </c>
      <c r="B2" s="996" t="s">
        <v>438</v>
      </c>
      <c r="C2" s="997"/>
      <c r="D2" s="956" t="s">
        <v>439</v>
      </c>
      <c r="E2" s="957"/>
      <c r="F2" s="956" t="s">
        <v>440</v>
      </c>
      <c r="G2" s="957"/>
      <c r="H2" s="956" t="s">
        <v>441</v>
      </c>
      <c r="I2" s="957"/>
      <c r="J2" s="996" t="s">
        <v>442</v>
      </c>
      <c r="K2" s="997"/>
      <c r="L2" s="996" t="s">
        <v>443</v>
      </c>
      <c r="M2" s="997"/>
      <c r="N2" s="956" t="s">
        <v>444</v>
      </c>
      <c r="O2" s="957"/>
      <c r="P2" s="996" t="s">
        <v>445</v>
      </c>
      <c r="Q2" s="997"/>
      <c r="R2" s="996" t="s">
        <v>208</v>
      </c>
      <c r="S2" s="997"/>
      <c r="T2" s="956" t="s">
        <v>446</v>
      </c>
      <c r="U2" s="957"/>
      <c r="V2" s="956" t="s">
        <v>447</v>
      </c>
      <c r="W2" s="957"/>
      <c r="X2" s="956" t="s">
        <v>448</v>
      </c>
      <c r="Y2" s="957"/>
      <c r="Z2" s="996" t="s">
        <v>204</v>
      </c>
      <c r="AA2" s="997"/>
      <c r="AB2" s="996" t="s">
        <v>90</v>
      </c>
      <c r="AC2" s="997"/>
    </row>
    <row r="3" spans="1:29" s="35" customFormat="1" ht="51.75" customHeight="1">
      <c r="A3" s="959"/>
      <c r="B3" s="19" t="s">
        <v>449</v>
      </c>
      <c r="C3" s="19" t="s">
        <v>629</v>
      </c>
      <c r="D3" s="19" t="s">
        <v>449</v>
      </c>
      <c r="E3" s="19" t="s">
        <v>629</v>
      </c>
      <c r="F3" s="19" t="s">
        <v>449</v>
      </c>
      <c r="G3" s="19" t="s">
        <v>629</v>
      </c>
      <c r="H3" s="19" t="s">
        <v>449</v>
      </c>
      <c r="I3" s="19" t="s">
        <v>629</v>
      </c>
      <c r="J3" s="19" t="s">
        <v>449</v>
      </c>
      <c r="K3" s="19" t="s">
        <v>629</v>
      </c>
      <c r="L3" s="19" t="s">
        <v>449</v>
      </c>
      <c r="M3" s="19" t="s">
        <v>629</v>
      </c>
      <c r="N3" s="19" t="s">
        <v>449</v>
      </c>
      <c r="O3" s="19" t="s">
        <v>629</v>
      </c>
      <c r="P3" s="19" t="s">
        <v>449</v>
      </c>
      <c r="Q3" s="19" t="s">
        <v>629</v>
      </c>
      <c r="R3" s="19" t="s">
        <v>449</v>
      </c>
      <c r="S3" s="19" t="s">
        <v>629</v>
      </c>
      <c r="T3" s="19" t="s">
        <v>449</v>
      </c>
      <c r="U3" s="19" t="s">
        <v>629</v>
      </c>
      <c r="V3" s="19" t="s">
        <v>449</v>
      </c>
      <c r="W3" s="19" t="s">
        <v>629</v>
      </c>
      <c r="X3" s="19" t="s">
        <v>449</v>
      </c>
      <c r="Y3" s="19" t="s">
        <v>629</v>
      </c>
      <c r="Z3" s="19" t="s">
        <v>449</v>
      </c>
      <c r="AA3" s="19" t="s">
        <v>629</v>
      </c>
      <c r="AB3" s="19" t="s">
        <v>449</v>
      </c>
      <c r="AC3" s="19" t="s">
        <v>629</v>
      </c>
    </row>
    <row r="4" spans="1:29" s="42" customFormat="1" ht="18" customHeight="1">
      <c r="A4" s="24" t="s">
        <v>95</v>
      </c>
      <c r="B4" s="26">
        <v>10178</v>
      </c>
      <c r="C4" s="41">
        <v>4462903.28</v>
      </c>
      <c r="D4" s="27">
        <v>66</v>
      </c>
      <c r="E4" s="41">
        <v>456690.09</v>
      </c>
      <c r="F4" s="26">
        <v>2340</v>
      </c>
      <c r="G4" s="41">
        <v>1305900.27</v>
      </c>
      <c r="H4" s="26">
        <v>215</v>
      </c>
      <c r="I4" s="26">
        <v>42525.5</v>
      </c>
      <c r="J4" s="26">
        <v>23</v>
      </c>
      <c r="K4" s="26">
        <v>2208.4499999999998</v>
      </c>
      <c r="L4" s="26">
        <v>792</v>
      </c>
      <c r="M4" s="26">
        <v>3345.92</v>
      </c>
      <c r="N4" s="26">
        <v>1582</v>
      </c>
      <c r="O4" s="41">
        <v>2478604.94</v>
      </c>
      <c r="P4" s="26">
        <v>679</v>
      </c>
      <c r="Q4" s="41">
        <v>117686.38</v>
      </c>
      <c r="R4" s="26">
        <v>79</v>
      </c>
      <c r="S4" s="41">
        <v>555211.81000000006</v>
      </c>
      <c r="T4" s="27">
        <v>794</v>
      </c>
      <c r="U4" s="41">
        <v>2164195.9</v>
      </c>
      <c r="V4" s="27">
        <v>98</v>
      </c>
      <c r="W4" s="41">
        <v>600289.04</v>
      </c>
      <c r="X4" s="27">
        <v>27</v>
      </c>
      <c r="Y4" s="26">
        <v>39926.51</v>
      </c>
      <c r="Z4" s="26">
        <v>31720</v>
      </c>
      <c r="AA4" s="41">
        <v>1234373.6299999999</v>
      </c>
      <c r="AB4" s="26">
        <v>48593</v>
      </c>
      <c r="AC4" s="58">
        <v>13463861.720000001</v>
      </c>
    </row>
    <row r="5" spans="1:29" s="42" customFormat="1" ht="18" customHeight="1">
      <c r="A5" s="24" t="s">
        <v>96</v>
      </c>
      <c r="B5" s="51">
        <v>10483</v>
      </c>
      <c r="C5" s="50">
        <v>5272593.4400000004</v>
      </c>
      <c r="D5" s="584">
        <v>10</v>
      </c>
      <c r="E5" s="50">
        <v>540007.68999999994</v>
      </c>
      <c r="F5" s="51">
        <v>2640</v>
      </c>
      <c r="G5" s="50">
        <v>1779496.62</v>
      </c>
      <c r="H5" s="585">
        <v>219</v>
      </c>
      <c r="I5" s="51">
        <v>43963.26</v>
      </c>
      <c r="J5" s="51">
        <v>23</v>
      </c>
      <c r="K5" s="51">
        <v>2643.68</v>
      </c>
      <c r="L5" s="51">
        <v>1082</v>
      </c>
      <c r="M5" s="51">
        <v>3260.15</v>
      </c>
      <c r="N5" s="51">
        <v>1508</v>
      </c>
      <c r="O5" s="50">
        <v>2940692.5</v>
      </c>
      <c r="P5" s="51">
        <v>876</v>
      </c>
      <c r="Q5" s="50">
        <v>228606.19</v>
      </c>
      <c r="R5" s="51">
        <v>80</v>
      </c>
      <c r="S5" s="50">
        <v>599716.39</v>
      </c>
      <c r="T5" s="584">
        <v>727</v>
      </c>
      <c r="U5" s="50">
        <v>2505511.62</v>
      </c>
      <c r="V5" s="584">
        <v>83</v>
      </c>
      <c r="W5" s="50">
        <v>607081.92000000004</v>
      </c>
      <c r="X5" s="584">
        <v>23</v>
      </c>
      <c r="Y5" s="51">
        <v>35127.17</v>
      </c>
      <c r="Z5" s="51">
        <v>40682</v>
      </c>
      <c r="AA5" s="50">
        <v>1412134.35</v>
      </c>
      <c r="AB5" s="51">
        <v>58436</v>
      </c>
      <c r="AC5" s="328">
        <v>15970834.979999999</v>
      </c>
    </row>
    <row r="6" spans="1:29" s="35" customFormat="1" ht="18" customHeight="1">
      <c r="A6" s="28" t="s">
        <v>97</v>
      </c>
      <c r="B6" s="22">
        <v>10199</v>
      </c>
      <c r="C6" s="38">
        <v>4453909.67</v>
      </c>
      <c r="D6" s="23">
        <v>66</v>
      </c>
      <c r="E6" s="38">
        <v>452466.44</v>
      </c>
      <c r="F6" s="22">
        <v>2381</v>
      </c>
      <c r="G6" s="38">
        <v>1365527.16</v>
      </c>
      <c r="H6" s="22">
        <v>215</v>
      </c>
      <c r="I6" s="22">
        <v>42468.41</v>
      </c>
      <c r="J6" s="22">
        <v>23</v>
      </c>
      <c r="K6" s="22">
        <v>2170.1799999999998</v>
      </c>
      <c r="L6" s="22">
        <v>795</v>
      </c>
      <c r="M6" s="22">
        <v>3378.75</v>
      </c>
      <c r="N6" s="22">
        <v>1583</v>
      </c>
      <c r="O6" s="38">
        <v>2522617.7599999998</v>
      </c>
      <c r="P6" s="22">
        <v>687</v>
      </c>
      <c r="Q6" s="38">
        <v>116521.86</v>
      </c>
      <c r="R6" s="22">
        <v>79</v>
      </c>
      <c r="S6" s="38">
        <v>564949.93000000005</v>
      </c>
      <c r="T6" s="23">
        <v>795</v>
      </c>
      <c r="U6" s="38">
        <v>2173729.36</v>
      </c>
      <c r="V6" s="23">
        <v>98</v>
      </c>
      <c r="W6" s="38">
        <v>608953.81999999995</v>
      </c>
      <c r="X6" s="23">
        <v>27</v>
      </c>
      <c r="Y6" s="22">
        <v>38616.57</v>
      </c>
      <c r="Z6" s="22">
        <v>32331</v>
      </c>
      <c r="AA6" s="38">
        <v>1245352.25</v>
      </c>
      <c r="AB6" s="22">
        <v>49279</v>
      </c>
      <c r="AC6" s="59">
        <v>13590662.16</v>
      </c>
    </row>
    <row r="7" spans="1:29" s="35" customFormat="1" ht="18" customHeight="1">
      <c r="A7" s="28" t="s">
        <v>98</v>
      </c>
      <c r="B7" s="22">
        <v>10255</v>
      </c>
      <c r="C7" s="38">
        <v>4725719.12</v>
      </c>
      <c r="D7" s="23">
        <v>10</v>
      </c>
      <c r="E7" s="38">
        <v>485750.5</v>
      </c>
      <c r="F7" s="22">
        <v>2400</v>
      </c>
      <c r="G7" s="38">
        <v>1376112.48</v>
      </c>
      <c r="H7" s="22">
        <v>218</v>
      </c>
      <c r="I7" s="22">
        <v>43349.03</v>
      </c>
      <c r="J7" s="22">
        <v>23</v>
      </c>
      <c r="K7" s="22">
        <v>2279.64</v>
      </c>
      <c r="L7" s="22">
        <v>807</v>
      </c>
      <c r="M7" s="22">
        <v>3580.42</v>
      </c>
      <c r="N7" s="22">
        <v>1575</v>
      </c>
      <c r="O7" s="38">
        <v>2640878.4300000002</v>
      </c>
      <c r="P7" s="22">
        <v>711</v>
      </c>
      <c r="Q7" s="38">
        <v>119940.67</v>
      </c>
      <c r="R7" s="22">
        <v>79</v>
      </c>
      <c r="S7" s="38">
        <v>579760.27</v>
      </c>
      <c r="T7" s="23">
        <v>782</v>
      </c>
      <c r="U7" s="38">
        <v>2271296.29</v>
      </c>
      <c r="V7" s="23">
        <v>97</v>
      </c>
      <c r="W7" s="38">
        <v>618500.02</v>
      </c>
      <c r="X7" s="23">
        <v>27</v>
      </c>
      <c r="Y7" s="22">
        <v>35708.129999999997</v>
      </c>
      <c r="Z7" s="22">
        <v>33077</v>
      </c>
      <c r="AA7" s="38">
        <v>1280251.6200000001</v>
      </c>
      <c r="AB7" s="22">
        <v>50061</v>
      </c>
      <c r="AC7" s="59">
        <v>14183126.619999999</v>
      </c>
    </row>
    <row r="8" spans="1:29" s="35" customFormat="1" ht="18" customHeight="1">
      <c r="A8" s="105" t="s">
        <v>99</v>
      </c>
      <c r="B8" s="106">
        <v>10318</v>
      </c>
      <c r="C8" s="107">
        <v>4799716.18</v>
      </c>
      <c r="D8" s="108">
        <v>10</v>
      </c>
      <c r="E8" s="107">
        <v>493937.27</v>
      </c>
      <c r="F8" s="106">
        <v>2430</v>
      </c>
      <c r="G8" s="107">
        <v>1398384.15</v>
      </c>
      <c r="H8" s="106">
        <v>218</v>
      </c>
      <c r="I8" s="106">
        <v>42738.77</v>
      </c>
      <c r="J8" s="106">
        <v>23</v>
      </c>
      <c r="K8" s="106">
        <v>2451.14</v>
      </c>
      <c r="L8" s="106">
        <v>838</v>
      </c>
      <c r="M8" s="106">
        <v>3668.18</v>
      </c>
      <c r="N8" s="106">
        <v>1518</v>
      </c>
      <c r="O8" s="107">
        <v>2651699.4300000002</v>
      </c>
      <c r="P8" s="106">
        <v>729</v>
      </c>
      <c r="Q8" s="107">
        <v>220687.09</v>
      </c>
      <c r="R8" s="106">
        <v>79</v>
      </c>
      <c r="S8" s="107">
        <v>582883.17000000004</v>
      </c>
      <c r="T8" s="108">
        <v>754</v>
      </c>
      <c r="U8" s="107">
        <v>2294877.96</v>
      </c>
      <c r="V8" s="108">
        <v>96</v>
      </c>
      <c r="W8" s="107">
        <v>540183.28</v>
      </c>
      <c r="X8" s="108">
        <v>24</v>
      </c>
      <c r="Y8" s="106">
        <v>34865.61</v>
      </c>
      <c r="Z8" s="106">
        <v>34187</v>
      </c>
      <c r="AA8" s="107">
        <v>1287307.8400000001</v>
      </c>
      <c r="AB8" s="106">
        <v>51224</v>
      </c>
      <c r="AC8" s="109">
        <v>14353400.07</v>
      </c>
    </row>
    <row r="9" spans="1:29" s="35" customFormat="1" ht="18" customHeight="1">
      <c r="A9" s="110" t="s">
        <v>100</v>
      </c>
      <c r="B9" s="52">
        <v>10300</v>
      </c>
      <c r="C9" s="53">
        <v>4836007.04</v>
      </c>
      <c r="D9" s="111">
        <v>10</v>
      </c>
      <c r="E9" s="53">
        <v>505869.01</v>
      </c>
      <c r="F9" s="52">
        <v>2447</v>
      </c>
      <c r="G9" s="53">
        <v>1482460.14</v>
      </c>
      <c r="H9" s="52">
        <v>216</v>
      </c>
      <c r="I9" s="52">
        <v>43266.239999999998</v>
      </c>
      <c r="J9" s="52">
        <v>23</v>
      </c>
      <c r="K9" s="52">
        <v>2373.9499999999998</v>
      </c>
      <c r="L9" s="52">
        <v>868</v>
      </c>
      <c r="M9" s="52">
        <v>3897.78</v>
      </c>
      <c r="N9" s="52">
        <v>1517</v>
      </c>
      <c r="O9" s="53">
        <v>2758496.03</v>
      </c>
      <c r="P9" s="52">
        <v>750</v>
      </c>
      <c r="Q9" s="53">
        <v>223150.63</v>
      </c>
      <c r="R9" s="52">
        <v>77</v>
      </c>
      <c r="S9" s="53">
        <v>598852.78</v>
      </c>
      <c r="T9" s="111">
        <v>748</v>
      </c>
      <c r="U9" s="53">
        <v>2305169.94</v>
      </c>
      <c r="V9" s="111">
        <v>83</v>
      </c>
      <c r="W9" s="53">
        <v>546756.28</v>
      </c>
      <c r="X9" s="111">
        <v>24</v>
      </c>
      <c r="Y9" s="52">
        <v>35338.86</v>
      </c>
      <c r="Z9" s="52">
        <v>35341</v>
      </c>
      <c r="AA9" s="53">
        <v>1305387.8700000001</v>
      </c>
      <c r="AB9" s="52">
        <v>52404</v>
      </c>
      <c r="AC9" s="112">
        <v>14647026.550000001</v>
      </c>
    </row>
    <row r="10" spans="1:29" s="35" customFormat="1" ht="18" customHeight="1">
      <c r="A10" s="113" t="s">
        <v>101</v>
      </c>
      <c r="B10" s="52">
        <v>10356</v>
      </c>
      <c r="C10" s="53">
        <v>5199465.4099999992</v>
      </c>
      <c r="D10" s="111">
        <v>10</v>
      </c>
      <c r="E10" s="53">
        <v>541046.18999999994</v>
      </c>
      <c r="F10" s="52">
        <v>2498</v>
      </c>
      <c r="G10" s="53">
        <v>1529024.44</v>
      </c>
      <c r="H10" s="52">
        <v>217</v>
      </c>
      <c r="I10" s="52">
        <v>40330.400000000001</v>
      </c>
      <c r="J10" s="52">
        <v>23</v>
      </c>
      <c r="K10" s="52">
        <v>2574.2100000000005</v>
      </c>
      <c r="L10" s="52">
        <v>900</v>
      </c>
      <c r="M10" s="52">
        <v>3063.0699999999997</v>
      </c>
      <c r="N10" s="52">
        <v>1526</v>
      </c>
      <c r="O10" s="53">
        <v>2865976.28</v>
      </c>
      <c r="P10" s="52">
        <v>771</v>
      </c>
      <c r="Q10" s="53">
        <v>223429.58000000002</v>
      </c>
      <c r="R10" s="52">
        <v>77</v>
      </c>
      <c r="S10" s="53">
        <v>615195.93999999994</v>
      </c>
      <c r="T10" s="111">
        <v>751</v>
      </c>
      <c r="U10" s="53">
        <v>2407466.41</v>
      </c>
      <c r="V10" s="111">
        <v>83</v>
      </c>
      <c r="W10" s="53">
        <v>556807.42999999993</v>
      </c>
      <c r="X10" s="111">
        <v>24</v>
      </c>
      <c r="Y10" s="52">
        <v>36292.69</v>
      </c>
      <c r="Z10" s="52">
        <v>36560</v>
      </c>
      <c r="AA10" s="53">
        <v>1352086.8299999998</v>
      </c>
      <c r="AB10" s="52">
        <v>53796</v>
      </c>
      <c r="AC10" s="112">
        <v>15372758.879999999</v>
      </c>
    </row>
    <row r="11" spans="1:29" s="35" customFormat="1" ht="18" customHeight="1">
      <c r="A11" s="202" t="s">
        <v>102</v>
      </c>
      <c r="B11" s="106">
        <v>10383</v>
      </c>
      <c r="C11" s="107">
        <v>5371288.04</v>
      </c>
      <c r="D11" s="108">
        <v>10</v>
      </c>
      <c r="E11" s="107">
        <v>547144.46</v>
      </c>
      <c r="F11" s="106">
        <v>2549</v>
      </c>
      <c r="G11" s="107">
        <v>1563178.88</v>
      </c>
      <c r="H11" s="106">
        <v>217</v>
      </c>
      <c r="I11" s="106">
        <v>43609.82</v>
      </c>
      <c r="J11" s="106">
        <v>23</v>
      </c>
      <c r="K11" s="106">
        <v>2786.88</v>
      </c>
      <c r="L11" s="106">
        <v>951</v>
      </c>
      <c r="M11" s="106">
        <v>3256.82</v>
      </c>
      <c r="N11" s="106">
        <v>1534</v>
      </c>
      <c r="O11" s="107">
        <v>2904265.88</v>
      </c>
      <c r="P11" s="106">
        <v>785</v>
      </c>
      <c r="Q11" s="107">
        <v>225797.15</v>
      </c>
      <c r="R11" s="106">
        <v>78</v>
      </c>
      <c r="S11" s="107">
        <v>609418.59</v>
      </c>
      <c r="T11" s="108">
        <v>744</v>
      </c>
      <c r="U11" s="107">
        <v>2472445.12</v>
      </c>
      <c r="V11" s="108">
        <v>83</v>
      </c>
      <c r="W11" s="107">
        <v>572367.53</v>
      </c>
      <c r="X11" s="108">
        <v>24</v>
      </c>
      <c r="Y11" s="106">
        <v>38223.18</v>
      </c>
      <c r="Z11" s="106">
        <v>37983</v>
      </c>
      <c r="AA11" s="107">
        <v>1389633.56</v>
      </c>
      <c r="AB11" s="106">
        <v>55364</v>
      </c>
      <c r="AC11" s="109">
        <v>15743415.91</v>
      </c>
    </row>
    <row r="12" spans="1:29" s="35" customFormat="1" ht="18" customHeight="1">
      <c r="A12" s="110" t="s">
        <v>916</v>
      </c>
      <c r="B12" s="52">
        <v>10401</v>
      </c>
      <c r="C12" s="53">
        <v>5360300.12</v>
      </c>
      <c r="D12" s="111">
        <v>10</v>
      </c>
      <c r="E12" s="53">
        <v>567679.89</v>
      </c>
      <c r="F12" s="52">
        <v>2585</v>
      </c>
      <c r="G12" s="53">
        <v>1567526.86</v>
      </c>
      <c r="H12" s="52">
        <v>217</v>
      </c>
      <c r="I12" s="52">
        <v>43716.41</v>
      </c>
      <c r="J12" s="52">
        <v>23</v>
      </c>
      <c r="K12" s="52">
        <v>2811.71</v>
      </c>
      <c r="L12" s="52">
        <v>998</v>
      </c>
      <c r="M12" s="52">
        <v>3246.83</v>
      </c>
      <c r="N12" s="52">
        <v>1503</v>
      </c>
      <c r="O12" s="53">
        <v>2935413.39</v>
      </c>
      <c r="P12" s="52">
        <v>817</v>
      </c>
      <c r="Q12" s="53">
        <v>226472.35</v>
      </c>
      <c r="R12" s="52">
        <v>79</v>
      </c>
      <c r="S12" s="53">
        <v>607708.76</v>
      </c>
      <c r="T12" s="111">
        <v>741</v>
      </c>
      <c r="U12" s="53">
        <v>2482743.27</v>
      </c>
      <c r="V12" s="111">
        <v>83</v>
      </c>
      <c r="W12" s="53">
        <v>585188.19999999995</v>
      </c>
      <c r="X12" s="111">
        <v>24</v>
      </c>
      <c r="Y12" s="52">
        <v>36478.21</v>
      </c>
      <c r="Z12" s="52">
        <v>39171</v>
      </c>
      <c r="AA12" s="53">
        <v>1399835.65</v>
      </c>
      <c r="AB12" s="52">
        <v>56652</v>
      </c>
      <c r="AC12" s="112">
        <v>15819121.650000002</v>
      </c>
    </row>
    <row r="13" spans="1:29" s="35" customFormat="1" ht="18" customHeight="1">
      <c r="A13" s="324">
        <v>44501</v>
      </c>
      <c r="B13" s="52">
        <v>10433</v>
      </c>
      <c r="C13" s="53">
        <v>5223798.1500000004</v>
      </c>
      <c r="D13" s="111">
        <v>10</v>
      </c>
      <c r="E13" s="53">
        <v>531265.01</v>
      </c>
      <c r="F13" s="52">
        <v>2615</v>
      </c>
      <c r="G13" s="53">
        <v>1611422.65</v>
      </c>
      <c r="H13" s="325">
        <v>217</v>
      </c>
      <c r="I13" s="52">
        <v>46212.63</v>
      </c>
      <c r="J13" s="52">
        <v>23</v>
      </c>
      <c r="K13" s="52">
        <v>2679.25</v>
      </c>
      <c r="L13" s="52">
        <v>1040</v>
      </c>
      <c r="M13" s="52">
        <v>3178.91</v>
      </c>
      <c r="N13" s="52">
        <v>1499</v>
      </c>
      <c r="O13" s="53">
        <v>2912987.57</v>
      </c>
      <c r="P13" s="52">
        <v>851</v>
      </c>
      <c r="Q13" s="53">
        <v>224861.99</v>
      </c>
      <c r="R13" s="52">
        <v>80</v>
      </c>
      <c r="S13" s="53">
        <v>601156.01</v>
      </c>
      <c r="T13" s="111">
        <v>846</v>
      </c>
      <c r="U13" s="53">
        <v>2448630.4</v>
      </c>
      <c r="V13" s="111">
        <v>84</v>
      </c>
      <c r="W13" s="53">
        <v>594632.87</v>
      </c>
      <c r="X13" s="111">
        <v>24</v>
      </c>
      <c r="Y13" s="52">
        <v>35828.15</v>
      </c>
      <c r="Z13" s="52">
        <v>39986</v>
      </c>
      <c r="AA13" s="53">
        <v>1394941.71</v>
      </c>
      <c r="AB13" s="52">
        <v>57708</v>
      </c>
      <c r="AC13" s="112">
        <v>15631595.300000001</v>
      </c>
    </row>
    <row r="14" spans="1:29" s="35" customFormat="1" ht="18" customHeight="1">
      <c r="A14" s="324">
        <v>44531</v>
      </c>
      <c r="B14" s="52">
        <v>10483</v>
      </c>
      <c r="C14" s="53">
        <v>5272593.4400000004</v>
      </c>
      <c r="D14" s="111">
        <v>10</v>
      </c>
      <c r="E14" s="53">
        <v>540007.68999999994</v>
      </c>
      <c r="F14" s="52">
        <v>2640</v>
      </c>
      <c r="G14" s="53">
        <v>1779496.62</v>
      </c>
      <c r="H14" s="325">
        <v>219</v>
      </c>
      <c r="I14" s="52">
        <v>43963.26</v>
      </c>
      <c r="J14" s="52">
        <v>23</v>
      </c>
      <c r="K14" s="52">
        <v>2643.68</v>
      </c>
      <c r="L14" s="52">
        <v>1082</v>
      </c>
      <c r="M14" s="52">
        <v>3260.15</v>
      </c>
      <c r="N14" s="52">
        <v>1508</v>
      </c>
      <c r="O14" s="53">
        <v>2940692.5</v>
      </c>
      <c r="P14" s="52">
        <v>876</v>
      </c>
      <c r="Q14" s="53">
        <v>228606.19</v>
      </c>
      <c r="R14" s="52">
        <v>80</v>
      </c>
      <c r="S14" s="53">
        <v>599716.39</v>
      </c>
      <c r="T14" s="111">
        <v>727</v>
      </c>
      <c r="U14" s="53">
        <v>2505511.62</v>
      </c>
      <c r="V14" s="111">
        <v>83</v>
      </c>
      <c r="W14" s="53">
        <v>607081.92000000004</v>
      </c>
      <c r="X14" s="111">
        <v>23</v>
      </c>
      <c r="Y14" s="52">
        <v>35127.17</v>
      </c>
      <c r="Z14" s="52">
        <v>40682</v>
      </c>
      <c r="AA14" s="53">
        <v>1412134.35</v>
      </c>
      <c r="AB14" s="52">
        <v>58436</v>
      </c>
      <c r="AC14" s="112">
        <v>15970834.979999999</v>
      </c>
    </row>
    <row r="15" spans="1:29" s="35" customFormat="1" ht="14.25" customHeight="1">
      <c r="A15" s="1020" t="s">
        <v>630</v>
      </c>
      <c r="B15" s="1020"/>
      <c r="C15" s="1020"/>
      <c r="D15" s="1020"/>
      <c r="E15" s="1020"/>
      <c r="F15" s="1020"/>
      <c r="G15" s="1020"/>
      <c r="H15" s="1020"/>
      <c r="I15" s="1020"/>
      <c r="J15" s="1020"/>
      <c r="K15" s="1020"/>
      <c r="L15" s="1020"/>
      <c r="M15" s="1020"/>
      <c r="N15" s="1020"/>
      <c r="O15" s="1020"/>
      <c r="P15" s="1020"/>
      <c r="Q15" s="1020"/>
      <c r="R15" s="1020"/>
      <c r="S15" s="1020"/>
      <c r="T15" s="1020"/>
      <c r="U15" s="1020"/>
      <c r="V15" s="1020"/>
      <c r="W15" s="1020"/>
      <c r="X15" s="1020"/>
      <c r="Y15" s="1020"/>
      <c r="Z15" s="1020"/>
    </row>
    <row r="16" spans="1:29" s="35" customFormat="1" ht="13.5" customHeight="1">
      <c r="A16" s="1020" t="s">
        <v>935</v>
      </c>
      <c r="B16" s="1020"/>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row>
    <row r="17" spans="1:26" s="35" customFormat="1" ht="13.5" customHeight="1">
      <c r="A17" s="1020" t="s">
        <v>1092</v>
      </c>
      <c r="B17" s="1020"/>
      <c r="C17" s="1020"/>
      <c r="D17" s="1020"/>
      <c r="E17" s="1020"/>
      <c r="F17" s="1020"/>
      <c r="G17" s="1020"/>
      <c r="H17" s="1020"/>
      <c r="I17" s="1020"/>
      <c r="J17" s="1020"/>
      <c r="K17" s="1020"/>
      <c r="L17" s="1020"/>
      <c r="M17" s="1020"/>
      <c r="N17" s="1020"/>
      <c r="O17" s="1020"/>
      <c r="P17" s="1020"/>
      <c r="Q17" s="1020"/>
      <c r="R17" s="1020"/>
      <c r="S17" s="1020"/>
      <c r="T17" s="1020"/>
      <c r="U17" s="1020"/>
      <c r="V17" s="1020"/>
      <c r="W17" s="1020"/>
      <c r="X17" s="1020"/>
      <c r="Y17" s="1020"/>
      <c r="Z17" s="1020"/>
    </row>
    <row r="18" spans="1:26" s="35" customFormat="1" ht="13.5" customHeight="1">
      <c r="A18" s="1020" t="s">
        <v>450</v>
      </c>
      <c r="B18" s="1020"/>
      <c r="C18" s="1020"/>
      <c r="D18" s="1020"/>
      <c r="E18" s="1020"/>
      <c r="F18" s="1020"/>
      <c r="G18" s="1020"/>
      <c r="H18" s="1020"/>
      <c r="I18" s="1020"/>
      <c r="J18" s="1020"/>
      <c r="K18" s="1020"/>
      <c r="L18" s="1020"/>
      <c r="M18" s="1020"/>
      <c r="N18" s="1020"/>
      <c r="O18" s="1020"/>
      <c r="P18" s="1020"/>
      <c r="Q18" s="1020"/>
      <c r="R18" s="1020"/>
      <c r="S18" s="1020"/>
      <c r="T18" s="1020"/>
      <c r="U18" s="1020"/>
      <c r="V18" s="1020"/>
      <c r="W18" s="1020"/>
      <c r="X18" s="1020"/>
      <c r="Y18" s="1020"/>
      <c r="Z18" s="1020"/>
    </row>
    <row r="19" spans="1:26" s="35" customFormat="1" ht="28.35" customHeight="1"/>
  </sheetData>
  <mergeCells count="20">
    <mergeCell ref="AB2:AC2"/>
    <mergeCell ref="A1:Z1"/>
    <mergeCell ref="A2:A3"/>
    <mergeCell ref="B2:C2"/>
    <mergeCell ref="D2:E2"/>
    <mergeCell ref="F2:G2"/>
    <mergeCell ref="H2:I2"/>
    <mergeCell ref="J2:K2"/>
    <mergeCell ref="L2:M2"/>
    <mergeCell ref="N2:O2"/>
    <mergeCell ref="A15:Z15"/>
    <mergeCell ref="A16:Z16"/>
    <mergeCell ref="A17:Z17"/>
    <mergeCell ref="A18:Z18"/>
    <mergeCell ref="R2:S2"/>
    <mergeCell ref="T2:U2"/>
    <mergeCell ref="V2:W2"/>
    <mergeCell ref="X2:Y2"/>
    <mergeCell ref="Z2:AA2"/>
    <mergeCell ref="P2:Q2"/>
  </mergeCells>
  <printOptions horizontalCentered="1"/>
  <pageMargins left="0.78431372549019618" right="0.78431372549019618" top="0.98039215686274517" bottom="0.98039215686274517" header="0.50980392156862753" footer="0.50980392156862753"/>
  <pageSetup paperSize="9" scale="50"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K30" sqref="K30"/>
    </sheetView>
  </sheetViews>
  <sheetFormatPr defaultColWidth="9.140625" defaultRowHeight="12.75"/>
  <cols>
    <col min="1" max="1" width="32.5703125" customWidth="1"/>
  </cols>
  <sheetData>
    <row r="1" spans="1:8">
      <c r="A1" s="1093" t="s">
        <v>1076</v>
      </c>
      <c r="B1" s="1009"/>
      <c r="C1" s="1009"/>
      <c r="D1" s="1009"/>
      <c r="E1" s="1009"/>
      <c r="F1" s="1009"/>
      <c r="G1" s="1009"/>
      <c r="H1" s="1009"/>
    </row>
    <row r="2" spans="1:8" ht="14.25">
      <c r="A2" s="522"/>
    </row>
    <row r="3" spans="1:8" ht="15">
      <c r="A3" s="1094" t="s">
        <v>1077</v>
      </c>
      <c r="B3" s="1096" t="s">
        <v>1078</v>
      </c>
      <c r="C3" s="1096"/>
      <c r="D3" s="1096"/>
      <c r="E3" s="1096"/>
      <c r="F3" s="1096"/>
      <c r="G3" s="1096"/>
      <c r="H3" s="1096"/>
    </row>
    <row r="4" spans="1:8" ht="15">
      <c r="A4" s="1095"/>
      <c r="B4" s="523">
        <v>44440</v>
      </c>
      <c r="C4" s="523">
        <v>44348</v>
      </c>
      <c r="D4" s="523">
        <v>44256</v>
      </c>
      <c r="E4" s="523">
        <v>44166</v>
      </c>
      <c r="F4" s="523">
        <v>44075</v>
      </c>
      <c r="G4" s="523">
        <v>43983</v>
      </c>
      <c r="H4" s="523">
        <v>43891</v>
      </c>
    </row>
    <row r="5" spans="1:8" ht="15">
      <c r="A5" s="524" t="s">
        <v>1079</v>
      </c>
      <c r="B5" s="525">
        <v>3296.107</v>
      </c>
      <c r="C5" s="525">
        <v>3072.3049999999998</v>
      </c>
      <c r="D5" s="525">
        <v>3497</v>
      </c>
      <c r="E5" s="525">
        <v>3699</v>
      </c>
      <c r="F5" s="525">
        <v>4004.056</v>
      </c>
      <c r="G5" s="525">
        <v>3991.7170000000001</v>
      </c>
      <c r="H5" s="525">
        <v>4059.2170000000001</v>
      </c>
    </row>
    <row r="6" spans="1:8" ht="15">
      <c r="A6" s="524" t="s">
        <v>1080</v>
      </c>
      <c r="B6" s="525">
        <v>1352.625</v>
      </c>
      <c r="C6" s="525">
        <v>1295.3800000000001</v>
      </c>
      <c r="D6" s="525">
        <v>1409</v>
      </c>
      <c r="E6" s="525">
        <v>1488</v>
      </c>
      <c r="F6" s="525">
        <v>4763.3130000000001</v>
      </c>
      <c r="G6" s="525">
        <v>4892.0829999999996</v>
      </c>
      <c r="H6" s="525">
        <v>4931.4830000000002</v>
      </c>
    </row>
    <row r="7" spans="1:8" ht="15">
      <c r="A7" s="524" t="s">
        <v>1081</v>
      </c>
      <c r="B7" s="525">
        <v>268.58699999999999</v>
      </c>
      <c r="C7" s="525">
        <v>177.33799999999999</v>
      </c>
      <c r="D7" s="525">
        <v>177</v>
      </c>
      <c r="E7" s="525">
        <v>178</v>
      </c>
      <c r="F7" s="525">
        <v>179.518</v>
      </c>
      <c r="G7" s="525">
        <v>179.518</v>
      </c>
      <c r="H7" s="525">
        <v>179.518</v>
      </c>
    </row>
    <row r="8" spans="1:8" ht="15">
      <c r="A8" s="524" t="s">
        <v>1082</v>
      </c>
      <c r="B8" s="525">
        <v>0</v>
      </c>
      <c r="C8" s="525">
        <v>0</v>
      </c>
      <c r="D8" s="525">
        <v>0</v>
      </c>
      <c r="E8" s="525">
        <v>9</v>
      </c>
      <c r="F8" s="525">
        <v>31.608000000000001</v>
      </c>
      <c r="G8" s="525">
        <v>31.608000000000001</v>
      </c>
      <c r="H8" s="525">
        <v>31.606999999999999</v>
      </c>
    </row>
    <row r="9" spans="1:8" ht="15">
      <c r="A9" s="524" t="s">
        <v>1083</v>
      </c>
      <c r="B9" s="525">
        <v>669.33600000000001</v>
      </c>
      <c r="C9" s="525">
        <v>630.23599999999999</v>
      </c>
      <c r="D9" s="525">
        <v>630</v>
      </c>
      <c r="E9" s="525">
        <v>669</v>
      </c>
      <c r="F9" s="525">
        <v>669.33699999999999</v>
      </c>
      <c r="G9" s="525">
        <v>661.83600000000001</v>
      </c>
      <c r="H9" s="525">
        <v>661.83600000000001</v>
      </c>
    </row>
    <row r="10" spans="1:8" ht="15">
      <c r="A10" s="524" t="s">
        <v>1084</v>
      </c>
      <c r="B10" s="525">
        <v>1504.8510000000001</v>
      </c>
      <c r="C10" s="525">
        <v>1510.579</v>
      </c>
      <c r="D10" s="525">
        <v>1683</v>
      </c>
      <c r="E10" s="525">
        <v>1643</v>
      </c>
      <c r="F10" s="525">
        <v>1794.039</v>
      </c>
      <c r="G10" s="525">
        <v>1800.7529999999999</v>
      </c>
      <c r="H10" s="525">
        <v>1820.0540000000001</v>
      </c>
    </row>
    <row r="11" spans="1:8" ht="15">
      <c r="A11" s="524" t="s">
        <v>1085</v>
      </c>
      <c r="B11" s="525">
        <v>42.378999999999998</v>
      </c>
      <c r="C11" s="525">
        <v>73.397999999999996</v>
      </c>
      <c r="D11" s="525">
        <v>392</v>
      </c>
      <c r="E11" s="525">
        <v>427</v>
      </c>
      <c r="F11" s="525">
        <v>427.40800000000002</v>
      </c>
      <c r="G11" s="525">
        <v>427.40899999999999</v>
      </c>
      <c r="H11" s="525">
        <v>434.209</v>
      </c>
    </row>
    <row r="12" spans="1:8" ht="15">
      <c r="A12" s="524" t="s">
        <v>1086</v>
      </c>
      <c r="B12" s="525">
        <v>35.909999999999997</v>
      </c>
      <c r="C12" s="525">
        <v>35.909999999999997</v>
      </c>
      <c r="D12" s="525">
        <v>330</v>
      </c>
      <c r="E12" s="525">
        <v>330</v>
      </c>
      <c r="F12" s="525">
        <v>372.56299999999999</v>
      </c>
      <c r="G12" s="525">
        <v>372.56299999999999</v>
      </c>
      <c r="H12" s="525">
        <v>347.58300000000003</v>
      </c>
    </row>
    <row r="13" spans="1:8" ht="15">
      <c r="A13" s="524" t="s">
        <v>1087</v>
      </c>
      <c r="B13" s="525">
        <v>39123.660000000003</v>
      </c>
      <c r="C13" s="525">
        <v>39898.125</v>
      </c>
      <c r="D13" s="525">
        <v>38684</v>
      </c>
      <c r="E13" s="525">
        <v>39824</v>
      </c>
      <c r="F13" s="525">
        <v>46901.34</v>
      </c>
      <c r="G13" s="525">
        <v>45370.350999999995</v>
      </c>
      <c r="H13" s="525">
        <v>45370.350999999995</v>
      </c>
    </row>
    <row r="14" spans="1:8" ht="15">
      <c r="A14" s="526" t="s">
        <v>90</v>
      </c>
      <c r="B14" s="527">
        <f>SUM(B5:B13)</f>
        <v>46293.455000000002</v>
      </c>
      <c r="C14" s="527">
        <f>SUM(C5:C13)</f>
        <v>46693.271000000001</v>
      </c>
      <c r="D14" s="527">
        <f>SUM(D5:D13)</f>
        <v>46802</v>
      </c>
      <c r="E14" s="527">
        <f>SUM(E5:E13)</f>
        <v>48267</v>
      </c>
      <c r="F14" s="527">
        <v>59143.182000000001</v>
      </c>
      <c r="G14" s="527">
        <v>57762.178999999996</v>
      </c>
      <c r="H14" s="527">
        <v>57835.858</v>
      </c>
    </row>
  </sheetData>
  <mergeCells count="3">
    <mergeCell ref="A1:H1"/>
    <mergeCell ref="A3:A4"/>
    <mergeCell ref="B3:H3"/>
  </mergeCells>
  <pageMargins left="0.7" right="0.7" top="0.75" bottom="0.75" header="0.3" footer="0.3"/>
  <pageSetup paperSize="9" orientation="portrait" r:id="rId1"/>
  <ignoredErrors>
    <ignoredError sqref="B14:H14"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D12" sqref="D12"/>
    </sheetView>
  </sheetViews>
  <sheetFormatPr defaultColWidth="9.140625" defaultRowHeight="15"/>
  <cols>
    <col min="1" max="11" width="14.5703125" style="17" bestFit="1" customWidth="1"/>
    <col min="12" max="12" width="4.5703125" style="17" bestFit="1" customWidth="1"/>
    <col min="13" max="16384" width="9.140625" style="17"/>
  </cols>
  <sheetData>
    <row r="1" spans="1:11" ht="13.5" customHeight="1">
      <c r="A1" s="946" t="s">
        <v>982</v>
      </c>
      <c r="B1" s="946"/>
      <c r="C1" s="946"/>
      <c r="D1" s="946"/>
      <c r="E1" s="946"/>
    </row>
    <row r="2" spans="1:11" s="35" customFormat="1" ht="16.5" customHeight="1">
      <c r="A2" s="948" t="s">
        <v>87</v>
      </c>
      <c r="B2" s="1004" t="s">
        <v>451</v>
      </c>
      <c r="C2" s="1017"/>
      <c r="D2" s="1005"/>
      <c r="E2" s="996" t="s">
        <v>452</v>
      </c>
      <c r="F2" s="1002"/>
      <c r="G2" s="997"/>
      <c r="H2" s="1004" t="s">
        <v>453</v>
      </c>
      <c r="I2" s="1017"/>
      <c r="J2" s="1005"/>
      <c r="K2" s="1063" t="s">
        <v>454</v>
      </c>
    </row>
    <row r="3" spans="1:11" s="35" customFormat="1" ht="27.75" customHeight="1">
      <c r="A3" s="950"/>
      <c r="B3" s="19" t="s">
        <v>455</v>
      </c>
      <c r="C3" s="19" t="s">
        <v>456</v>
      </c>
      <c r="D3" s="19" t="s">
        <v>90</v>
      </c>
      <c r="E3" s="19" t="s">
        <v>455</v>
      </c>
      <c r="F3" s="19" t="s">
        <v>456</v>
      </c>
      <c r="G3" s="19" t="s">
        <v>90</v>
      </c>
      <c r="H3" s="19" t="s">
        <v>455</v>
      </c>
      <c r="I3" s="19" t="s">
        <v>456</v>
      </c>
      <c r="J3" s="19" t="s">
        <v>90</v>
      </c>
      <c r="K3" s="1064"/>
    </row>
    <row r="4" spans="1:11" s="42" customFormat="1" ht="18" customHeight="1">
      <c r="A4" s="24" t="s">
        <v>95</v>
      </c>
      <c r="B4" s="41">
        <v>7015518.5789999999</v>
      </c>
      <c r="C4" s="41">
        <v>1623648.32</v>
      </c>
      <c r="D4" s="41">
        <v>8639166.898</v>
      </c>
      <c r="E4" s="41">
        <v>6873140.7130000005</v>
      </c>
      <c r="F4" s="41">
        <v>1551283.2320000001</v>
      </c>
      <c r="G4" s="41">
        <v>8424423.9450000003</v>
      </c>
      <c r="H4" s="41">
        <v>142377.86670000001</v>
      </c>
      <c r="I4" s="26">
        <v>72365.087390000001</v>
      </c>
      <c r="J4" s="41">
        <v>214742.9541</v>
      </c>
      <c r="K4" s="41">
        <v>3142763.54</v>
      </c>
    </row>
    <row r="5" spans="1:11" s="42" customFormat="1" ht="18" customHeight="1">
      <c r="A5" s="24" t="s">
        <v>96</v>
      </c>
      <c r="B5" s="41">
        <v>5327161.2990920162</v>
      </c>
      <c r="C5" s="41">
        <v>1452344.9007152158</v>
      </c>
      <c r="D5" s="41">
        <v>6779506.1998072322</v>
      </c>
      <c r="E5" s="41">
        <v>5161355.1105291964</v>
      </c>
      <c r="F5" s="41">
        <v>1368323.6521682199</v>
      </c>
      <c r="G5" s="41">
        <v>6529678.7626974164</v>
      </c>
      <c r="H5" s="41">
        <v>165806.16856284018</v>
      </c>
      <c r="I5" s="26">
        <v>84021.248546995994</v>
      </c>
      <c r="J5" s="41">
        <v>249827.41710983618</v>
      </c>
      <c r="K5" s="41">
        <v>3772696.315468458</v>
      </c>
    </row>
    <row r="6" spans="1:11" s="35" customFormat="1" ht="18.75" customHeight="1">
      <c r="A6" s="20" t="s">
        <v>97</v>
      </c>
      <c r="B6" s="38">
        <v>531397.49970000004</v>
      </c>
      <c r="C6" s="38">
        <v>133300.35089999999</v>
      </c>
      <c r="D6" s="38">
        <v>664697.85060000001</v>
      </c>
      <c r="E6" s="38">
        <v>450794.04080000002</v>
      </c>
      <c r="F6" s="38">
        <v>120997.41250000001</v>
      </c>
      <c r="G6" s="38">
        <v>571791.45330000005</v>
      </c>
      <c r="H6" s="22">
        <v>80603.459050000005</v>
      </c>
      <c r="I6" s="22">
        <v>12302.93838</v>
      </c>
      <c r="J6" s="22">
        <v>92906.397429999997</v>
      </c>
      <c r="K6" s="38">
        <v>3237985.0811573081</v>
      </c>
    </row>
    <row r="7" spans="1:11" s="35" customFormat="1" ht="18" customHeight="1">
      <c r="A7" s="20" t="s">
        <v>98</v>
      </c>
      <c r="B7" s="38">
        <v>468981.54129999998</v>
      </c>
      <c r="C7" s="38">
        <v>123396.829</v>
      </c>
      <c r="D7" s="38">
        <v>592378.37040000001</v>
      </c>
      <c r="E7" s="38">
        <v>506231.66399999999</v>
      </c>
      <c r="F7" s="38">
        <v>124748.4663</v>
      </c>
      <c r="G7" s="38">
        <v>630980.13069999998</v>
      </c>
      <c r="H7" s="22">
        <v>-37250.122609999999</v>
      </c>
      <c r="I7" s="22">
        <v>-1351.63724</v>
      </c>
      <c r="J7" s="22">
        <v>-38601.759859999998</v>
      </c>
      <c r="K7" s="38">
        <v>3305659.824</v>
      </c>
    </row>
    <row r="8" spans="1:11" s="35" customFormat="1" ht="18" customHeight="1">
      <c r="A8" s="20" t="s">
        <v>99</v>
      </c>
      <c r="B8" s="38">
        <v>566892.89599999995</v>
      </c>
      <c r="C8" s="38">
        <v>139213.05600000001</v>
      </c>
      <c r="D8" s="38">
        <v>706105.95200000005</v>
      </c>
      <c r="E8" s="38">
        <v>549358.44819999998</v>
      </c>
      <c r="F8" s="38">
        <v>141427.2801</v>
      </c>
      <c r="G8" s="38">
        <v>690785.728</v>
      </c>
      <c r="H8" s="22">
        <v>17534.447499999998</v>
      </c>
      <c r="I8" s="22">
        <v>-2214.2240959999999</v>
      </c>
      <c r="J8" s="22">
        <v>15320.223410000001</v>
      </c>
      <c r="K8" s="38">
        <v>3366876.5669999998</v>
      </c>
    </row>
    <row r="9" spans="1:11" s="35" customFormat="1" ht="18" customHeight="1">
      <c r="A9" s="20" t="s">
        <v>100</v>
      </c>
      <c r="B9" s="38">
        <v>647424.34600000002</v>
      </c>
      <c r="C9" s="38">
        <v>146205.67739999999</v>
      </c>
      <c r="D9" s="38">
        <v>793630.02399999998</v>
      </c>
      <c r="E9" s="38">
        <v>556000.18299999996</v>
      </c>
      <c r="F9" s="38">
        <v>123374.6205</v>
      </c>
      <c r="G9" s="38">
        <v>679374.80299999996</v>
      </c>
      <c r="H9" s="22">
        <v>91424.16416</v>
      </c>
      <c r="I9" s="22">
        <v>22831.056916000001</v>
      </c>
      <c r="J9" s="38">
        <v>114255.22112</v>
      </c>
      <c r="K9" s="38">
        <v>3531852.8689999999</v>
      </c>
    </row>
    <row r="10" spans="1:11" s="35" customFormat="1" ht="18" customHeight="1">
      <c r="A10" s="20" t="s">
        <v>101</v>
      </c>
      <c r="B10" s="38">
        <v>589018.03799999994</v>
      </c>
      <c r="C10" s="38">
        <v>180059.97659999999</v>
      </c>
      <c r="D10" s="38">
        <v>769078.01399999997</v>
      </c>
      <c r="E10" s="38">
        <v>572811.65599999996</v>
      </c>
      <c r="F10" s="38">
        <v>163290.21280000001</v>
      </c>
      <c r="G10" s="38">
        <v>736101.87</v>
      </c>
      <c r="H10" s="22">
        <v>16206.3801</v>
      </c>
      <c r="I10" s="22">
        <v>16769.763790000001</v>
      </c>
      <c r="J10" s="22">
        <v>32976.143900000003</v>
      </c>
      <c r="K10" s="38">
        <v>3659445.048</v>
      </c>
    </row>
    <row r="11" spans="1:11" s="35" customFormat="1" ht="18" customHeight="1">
      <c r="A11" s="182" t="s">
        <v>102</v>
      </c>
      <c r="B11" s="107">
        <v>612546.33900000004</v>
      </c>
      <c r="C11" s="107">
        <v>171853.8101</v>
      </c>
      <c r="D11" s="107">
        <v>784400.14899999998</v>
      </c>
      <c r="E11" s="107">
        <v>656615.19799999997</v>
      </c>
      <c r="F11" s="107">
        <v>175042.18780000001</v>
      </c>
      <c r="G11" s="107">
        <v>831657.38500000001</v>
      </c>
      <c r="H11" s="106">
        <v>-44068.858200000002</v>
      </c>
      <c r="I11" s="106">
        <v>-3188.3777500000001</v>
      </c>
      <c r="J11" s="106">
        <v>-47257.235999999997</v>
      </c>
      <c r="K11" s="107">
        <v>3673893.17</v>
      </c>
    </row>
    <row r="12" spans="1:11" s="35" customFormat="1" ht="18" customHeight="1">
      <c r="A12" s="110" t="s">
        <v>916</v>
      </c>
      <c r="B12" s="53">
        <v>589217.1371524753</v>
      </c>
      <c r="C12" s="53">
        <v>161816.20761493943</v>
      </c>
      <c r="D12" s="53">
        <v>751033.34476741496</v>
      </c>
      <c r="E12" s="53">
        <v>561199.01487653609</v>
      </c>
      <c r="F12" s="53">
        <v>151559.30526356027</v>
      </c>
      <c r="G12" s="53">
        <v>712758.32014009636</v>
      </c>
      <c r="H12" s="52">
        <v>28018.132276042394</v>
      </c>
      <c r="I12" s="52">
        <v>10256.902351379591</v>
      </c>
      <c r="J12" s="52">
        <v>38275.034627421992</v>
      </c>
      <c r="K12" s="53">
        <v>3733203.7626832151</v>
      </c>
    </row>
    <row r="13" spans="1:11" s="35" customFormat="1" ht="18" customHeight="1">
      <c r="A13" s="324">
        <v>44501</v>
      </c>
      <c r="B13" s="53">
        <v>627736.40379423369</v>
      </c>
      <c r="C13" s="53">
        <v>175513.22282236232</v>
      </c>
      <c r="D13" s="53">
        <v>803249.62661659531</v>
      </c>
      <c r="E13" s="53">
        <v>597693.0799522032</v>
      </c>
      <c r="F13" s="53">
        <v>159391.33967406664</v>
      </c>
      <c r="G13" s="53">
        <v>757084.41962626949</v>
      </c>
      <c r="H13" s="52">
        <v>30043.303841937071</v>
      </c>
      <c r="I13" s="52">
        <v>16121.883148295296</v>
      </c>
      <c r="J13" s="52">
        <v>46165.186990232382</v>
      </c>
      <c r="K13" s="53">
        <v>3733701.8347168788</v>
      </c>
    </row>
    <row r="14" spans="1:11" s="35" customFormat="1" ht="18" customHeight="1">
      <c r="A14" s="324">
        <v>44531</v>
      </c>
      <c r="B14" s="53">
        <v>693947.09814530704</v>
      </c>
      <c r="C14" s="53">
        <v>220985.77027791413</v>
      </c>
      <c r="D14" s="53">
        <v>914932.86842322163</v>
      </c>
      <c r="E14" s="53">
        <v>710651.82570045721</v>
      </c>
      <c r="F14" s="53">
        <v>208492.82723059296</v>
      </c>
      <c r="G14" s="53">
        <v>919144.6529310504</v>
      </c>
      <c r="H14" s="52">
        <v>-16704.737555139291</v>
      </c>
      <c r="I14" s="52">
        <v>12492.94304732111</v>
      </c>
      <c r="J14" s="52">
        <v>-4211.7945078181801</v>
      </c>
      <c r="K14" s="53">
        <v>3772696.315468458</v>
      </c>
    </row>
    <row r="15" spans="1:11" s="35" customFormat="1" ht="18.75" customHeight="1">
      <c r="A15" s="946" t="s">
        <v>1092</v>
      </c>
      <c r="B15" s="946"/>
      <c r="C15" s="946"/>
      <c r="D15" s="946"/>
      <c r="E15" s="946"/>
    </row>
    <row r="16" spans="1:11" s="35" customFormat="1" ht="18" customHeight="1">
      <c r="A16" s="946" t="s">
        <v>78</v>
      </c>
      <c r="B16" s="946"/>
      <c r="C16" s="946"/>
      <c r="D16" s="946"/>
      <c r="E16" s="946"/>
    </row>
    <row r="17" spans="2:11" s="35" customFormat="1" ht="28.35" customHeight="1"/>
    <row r="18" spans="2:11">
      <c r="B18" s="141"/>
      <c r="C18" s="141"/>
      <c r="D18" s="141"/>
      <c r="E18" s="141"/>
      <c r="F18" s="141"/>
      <c r="G18" s="141"/>
      <c r="H18" s="141"/>
      <c r="I18" s="141"/>
      <c r="J18" s="141"/>
    </row>
    <row r="19" spans="2:11">
      <c r="B19" s="141"/>
      <c r="C19" s="141"/>
      <c r="D19" s="141"/>
      <c r="E19" s="141"/>
      <c r="F19" s="141"/>
      <c r="G19" s="141"/>
      <c r="H19" s="141"/>
      <c r="I19" s="141"/>
      <c r="J19" s="141"/>
    </row>
    <row r="20" spans="2:11">
      <c r="B20" s="141"/>
      <c r="C20" s="141"/>
      <c r="D20" s="141"/>
      <c r="E20" s="141"/>
      <c r="F20" s="141"/>
      <c r="G20" s="141"/>
      <c r="H20" s="141"/>
      <c r="I20" s="141"/>
      <c r="J20" s="141"/>
      <c r="K20" s="141"/>
    </row>
  </sheetData>
  <mergeCells count="8">
    <mergeCell ref="H2:J2"/>
    <mergeCell ref="K2:K3"/>
    <mergeCell ref="A15:E15"/>
    <mergeCell ref="A16:E16"/>
    <mergeCell ref="A1:E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opLeftCell="D71" zoomScaleNormal="100" workbookViewId="0">
      <selection activeCell="J93" sqref="J93"/>
    </sheetView>
  </sheetViews>
  <sheetFormatPr defaultColWidth="8.85546875" defaultRowHeight="15"/>
  <cols>
    <col min="1" max="1" width="8.85546875" style="128"/>
    <col min="2" max="2" width="35.42578125" style="128" customWidth="1"/>
    <col min="3" max="3" width="11" style="128" bestFit="1" customWidth="1"/>
    <col min="4" max="4" width="12.85546875" style="128" bestFit="1" customWidth="1"/>
    <col min="5" max="5" width="16.5703125" style="128" customWidth="1"/>
    <col min="6" max="6" width="13.5703125" style="128" bestFit="1" customWidth="1"/>
    <col min="7" max="7" width="12.42578125" style="128" bestFit="1" customWidth="1"/>
    <col min="8" max="8" width="16.85546875" style="128" customWidth="1"/>
    <col min="9" max="9" width="17" style="138" customWidth="1"/>
    <col min="10" max="10" width="12.85546875" style="138" bestFit="1" customWidth="1"/>
    <col min="11" max="11" width="10.5703125" style="128" bestFit="1" customWidth="1"/>
    <col min="12" max="12" width="11.5703125" style="128" bestFit="1" customWidth="1"/>
    <col min="13" max="13" width="12.42578125" style="128" bestFit="1" customWidth="1"/>
    <col min="14" max="14" width="14.42578125" style="128" bestFit="1" customWidth="1"/>
    <col min="15" max="15" width="17.42578125" style="128" customWidth="1"/>
    <col min="16" max="16" width="13.5703125" style="128" customWidth="1"/>
    <col min="17" max="17" width="15.140625" style="128" customWidth="1"/>
    <col min="18" max="16384" width="8.85546875" style="128"/>
  </cols>
  <sheetData>
    <row r="1" spans="1:17" s="117" customFormat="1">
      <c r="A1" s="116" t="s">
        <v>983</v>
      </c>
      <c r="I1" s="118"/>
      <c r="J1" s="118"/>
    </row>
    <row r="2" spans="1:17" s="117" customFormat="1">
      <c r="A2" s="1101" t="s">
        <v>635</v>
      </c>
      <c r="B2" s="1102" t="s">
        <v>636</v>
      </c>
      <c r="C2" s="1103" t="s">
        <v>95</v>
      </c>
      <c r="D2" s="1103"/>
      <c r="E2" s="1103"/>
      <c r="F2" s="1103"/>
      <c r="G2" s="1103"/>
      <c r="H2" s="1103"/>
      <c r="I2" s="1097" t="s">
        <v>96</v>
      </c>
      <c r="J2" s="1098"/>
      <c r="K2" s="1098"/>
      <c r="L2" s="1098"/>
      <c r="M2" s="1098"/>
      <c r="N2" s="1098"/>
      <c r="O2" s="1098"/>
      <c r="P2" s="1098"/>
      <c r="Q2" s="1099"/>
    </row>
    <row r="3" spans="1:17" s="117" customFormat="1" ht="110.25" customHeight="1">
      <c r="A3" s="1101"/>
      <c r="B3" s="1102"/>
      <c r="C3" s="120" t="s">
        <v>637</v>
      </c>
      <c r="D3" s="120" t="s">
        <v>638</v>
      </c>
      <c r="E3" s="120" t="s">
        <v>639</v>
      </c>
      <c r="F3" s="120" t="s">
        <v>640</v>
      </c>
      <c r="G3" s="120" t="s">
        <v>641</v>
      </c>
      <c r="H3" s="120" t="s">
        <v>642</v>
      </c>
      <c r="I3" s="120" t="s">
        <v>1201</v>
      </c>
      <c r="J3" s="120" t="s">
        <v>1202</v>
      </c>
      <c r="K3" s="120" t="s">
        <v>643</v>
      </c>
      <c r="L3" s="120" t="s">
        <v>640</v>
      </c>
      <c r="M3" s="120" t="s">
        <v>641</v>
      </c>
      <c r="N3" s="120" t="s">
        <v>1203</v>
      </c>
      <c r="O3" s="120" t="s">
        <v>1204</v>
      </c>
      <c r="P3" s="120" t="s">
        <v>1205</v>
      </c>
      <c r="Q3" s="120" t="s">
        <v>1206</v>
      </c>
    </row>
    <row r="4" spans="1:17" s="117" customFormat="1">
      <c r="A4" s="119" t="s">
        <v>644</v>
      </c>
      <c r="B4" s="121" t="s">
        <v>645</v>
      </c>
      <c r="C4" s="121"/>
      <c r="D4" s="121"/>
      <c r="E4" s="121"/>
      <c r="F4" s="121"/>
      <c r="G4" s="121"/>
      <c r="H4" s="121"/>
      <c r="I4" s="122"/>
      <c r="J4" s="122"/>
      <c r="K4" s="121"/>
      <c r="L4" s="121"/>
      <c r="M4" s="121"/>
      <c r="N4" s="121"/>
      <c r="O4" s="123"/>
      <c r="P4" s="124"/>
      <c r="Q4" s="125"/>
    </row>
    <row r="5" spans="1:17">
      <c r="A5" s="120" t="s">
        <v>646</v>
      </c>
      <c r="B5" s="126" t="s">
        <v>647</v>
      </c>
      <c r="C5" s="127"/>
      <c r="D5" s="127"/>
      <c r="E5" s="127"/>
      <c r="F5" s="127"/>
      <c r="G5" s="127"/>
      <c r="H5" s="127"/>
      <c r="I5" s="127"/>
      <c r="J5" s="127"/>
      <c r="K5" s="127"/>
      <c r="L5" s="127"/>
      <c r="M5" s="127"/>
      <c r="N5" s="127"/>
      <c r="O5" s="123"/>
      <c r="P5" s="124"/>
      <c r="Q5" s="125"/>
    </row>
    <row r="6" spans="1:17">
      <c r="A6" s="129">
        <v>1</v>
      </c>
      <c r="B6" s="130" t="s">
        <v>648</v>
      </c>
      <c r="C6" s="127">
        <v>30</v>
      </c>
      <c r="D6" s="127">
        <v>123221</v>
      </c>
      <c r="E6" s="127">
        <v>3182575.0759994588</v>
      </c>
      <c r="F6" s="127">
        <v>3194262.4453701312</v>
      </c>
      <c r="G6" s="127">
        <v>-11687.369270663183</v>
      </c>
      <c r="H6" s="127">
        <v>71008.509077678245</v>
      </c>
      <c r="I6" s="114">
        <v>30</v>
      </c>
      <c r="J6" s="114">
        <v>307669</v>
      </c>
      <c r="K6" s="114">
        <v>2960694.6419054233</v>
      </c>
      <c r="L6" s="114">
        <v>2939933.8144734069</v>
      </c>
      <c r="M6" s="114">
        <v>20760.827432016253</v>
      </c>
      <c r="N6" s="114">
        <v>94138.686438821154</v>
      </c>
      <c r="O6" s="114">
        <v>110033.82945485813</v>
      </c>
      <c r="P6" s="114">
        <v>0</v>
      </c>
      <c r="Q6" s="114">
        <v>0</v>
      </c>
    </row>
    <row r="7" spans="1:17">
      <c r="A7" s="129">
        <v>2</v>
      </c>
      <c r="B7" s="130" t="s">
        <v>649</v>
      </c>
      <c r="C7" s="127">
        <v>38</v>
      </c>
      <c r="D7" s="127">
        <v>2228970</v>
      </c>
      <c r="E7" s="127">
        <v>3642061.3720670892</v>
      </c>
      <c r="F7" s="127">
        <v>3654407.2705765921</v>
      </c>
      <c r="G7" s="127">
        <v>-12345.898509483422</v>
      </c>
      <c r="H7" s="127">
        <v>336598.20613676123</v>
      </c>
      <c r="I7" s="114">
        <v>38</v>
      </c>
      <c r="J7" s="114">
        <v>2008348</v>
      </c>
      <c r="K7" s="114">
        <v>2245767.8729665065</v>
      </c>
      <c r="L7" s="114">
        <v>2230616.0097095529</v>
      </c>
      <c r="M7" s="114">
        <v>15151.863256954221</v>
      </c>
      <c r="N7" s="114">
        <v>361368.51841761044</v>
      </c>
      <c r="O7" s="114">
        <v>364938.07985746255</v>
      </c>
      <c r="P7" s="114">
        <v>0</v>
      </c>
      <c r="Q7" s="114">
        <v>0</v>
      </c>
    </row>
    <row r="8" spans="1:17">
      <c r="A8" s="129">
        <v>3</v>
      </c>
      <c r="B8" s="130" t="s">
        <v>650</v>
      </c>
      <c r="C8" s="127">
        <v>28</v>
      </c>
      <c r="D8" s="127">
        <v>799537</v>
      </c>
      <c r="E8" s="127">
        <v>197302.1892089147</v>
      </c>
      <c r="F8" s="127">
        <v>183116.7068969931</v>
      </c>
      <c r="G8" s="127">
        <v>14185.482311921636</v>
      </c>
      <c r="H8" s="127">
        <v>91997.513328557179</v>
      </c>
      <c r="I8" s="114">
        <v>27</v>
      </c>
      <c r="J8" s="114">
        <v>634934</v>
      </c>
      <c r="K8" s="114">
        <v>174568.91102587455</v>
      </c>
      <c r="L8" s="114">
        <v>175903.15458378982</v>
      </c>
      <c r="M8" s="114">
        <v>-1334.2335579252688</v>
      </c>
      <c r="N8" s="114">
        <v>88197.721812622069</v>
      </c>
      <c r="O8" s="114">
        <v>93776.417841862145</v>
      </c>
      <c r="P8" s="114">
        <v>0</v>
      </c>
      <c r="Q8" s="114">
        <v>0</v>
      </c>
    </row>
    <row r="9" spans="1:17">
      <c r="A9" s="129">
        <v>4</v>
      </c>
      <c r="B9" s="130" t="s">
        <v>651</v>
      </c>
      <c r="C9" s="127">
        <v>25</v>
      </c>
      <c r="D9" s="127">
        <v>1226301</v>
      </c>
      <c r="E9" s="127">
        <v>283666.03036389028</v>
      </c>
      <c r="F9" s="127">
        <v>242112.15110818631</v>
      </c>
      <c r="G9" s="127">
        <v>41553.879355703997</v>
      </c>
      <c r="H9" s="127">
        <v>129767.3771678894</v>
      </c>
      <c r="I9" s="114">
        <v>23</v>
      </c>
      <c r="J9" s="114">
        <v>1107690</v>
      </c>
      <c r="K9" s="114">
        <v>192268.25423212748</v>
      </c>
      <c r="L9" s="114">
        <v>198224.04013720466</v>
      </c>
      <c r="M9" s="114">
        <v>-5955.7859050771885</v>
      </c>
      <c r="N9" s="114">
        <v>127483.98850327714</v>
      </c>
      <c r="O9" s="114">
        <v>131558.92880552687</v>
      </c>
      <c r="P9" s="114">
        <v>2</v>
      </c>
      <c r="Q9" s="114">
        <v>14.92510429338655</v>
      </c>
    </row>
    <row r="10" spans="1:17">
      <c r="A10" s="129">
        <v>5</v>
      </c>
      <c r="B10" s="130" t="s">
        <v>652</v>
      </c>
      <c r="C10" s="127">
        <v>18</v>
      </c>
      <c r="D10" s="127">
        <v>484464</v>
      </c>
      <c r="E10" s="127">
        <v>270268.77890033956</v>
      </c>
      <c r="F10" s="127">
        <v>241625.01631737399</v>
      </c>
      <c r="G10" s="127">
        <v>28643.762582965519</v>
      </c>
      <c r="H10" s="127">
        <v>89757.888946510677</v>
      </c>
      <c r="I10" s="114">
        <v>20</v>
      </c>
      <c r="J10" s="114">
        <v>432609</v>
      </c>
      <c r="K10" s="114">
        <v>271967.07252798392</v>
      </c>
      <c r="L10" s="114">
        <v>250562.27862545292</v>
      </c>
      <c r="M10" s="114">
        <v>21404.793902530993</v>
      </c>
      <c r="N10" s="114">
        <v>114413.94272075109</v>
      </c>
      <c r="O10" s="114">
        <v>117975.76996364494</v>
      </c>
      <c r="P10" s="114">
        <v>0</v>
      </c>
      <c r="Q10" s="114">
        <v>0</v>
      </c>
    </row>
    <row r="11" spans="1:17">
      <c r="A11" s="129">
        <v>6</v>
      </c>
      <c r="B11" s="130" t="s">
        <v>653</v>
      </c>
      <c r="C11" s="127">
        <v>27</v>
      </c>
      <c r="D11" s="127">
        <v>698566</v>
      </c>
      <c r="E11" s="127">
        <v>151638.51567172183</v>
      </c>
      <c r="F11" s="127">
        <v>108238.1852511137</v>
      </c>
      <c r="G11" s="127">
        <v>43400.330420618091</v>
      </c>
      <c r="H11" s="127">
        <v>145661.88786043474</v>
      </c>
      <c r="I11" s="114">
        <v>26</v>
      </c>
      <c r="J11" s="114">
        <v>608859</v>
      </c>
      <c r="K11" s="114">
        <v>60489.096399255337</v>
      </c>
      <c r="L11" s="114">
        <v>66495.669512911627</v>
      </c>
      <c r="M11" s="114">
        <v>-6006.5731136563018</v>
      </c>
      <c r="N11" s="114">
        <v>138922.12312019197</v>
      </c>
      <c r="O11" s="114">
        <v>140576.28619793672</v>
      </c>
      <c r="P11" s="114">
        <v>1</v>
      </c>
      <c r="Q11" s="114">
        <v>11.97122644556015</v>
      </c>
    </row>
    <row r="12" spans="1:17">
      <c r="A12" s="129">
        <v>7</v>
      </c>
      <c r="B12" s="130" t="s">
        <v>654</v>
      </c>
      <c r="C12" s="127">
        <v>16</v>
      </c>
      <c r="D12" s="127">
        <v>299850</v>
      </c>
      <c r="E12" s="127">
        <v>17349.41823687511</v>
      </c>
      <c r="F12" s="127">
        <v>15381.125063615074</v>
      </c>
      <c r="G12" s="127">
        <v>1968.2931732600393</v>
      </c>
      <c r="H12" s="127">
        <v>31740.479193125684</v>
      </c>
      <c r="I12" s="114">
        <v>16</v>
      </c>
      <c r="J12" s="114">
        <v>294246</v>
      </c>
      <c r="K12" s="114">
        <v>13452.352134472167</v>
      </c>
      <c r="L12" s="114">
        <v>9391.6851693530007</v>
      </c>
      <c r="M12" s="114">
        <v>4060.6669651191664</v>
      </c>
      <c r="N12" s="114">
        <v>35389.956276473844</v>
      </c>
      <c r="O12" s="114">
        <v>35636.67787400922</v>
      </c>
      <c r="P12" s="114">
        <v>6</v>
      </c>
      <c r="Q12" s="114">
        <v>328.54380359107745</v>
      </c>
    </row>
    <row r="13" spans="1:17">
      <c r="A13" s="129">
        <v>8</v>
      </c>
      <c r="B13" s="130" t="s">
        <v>655</v>
      </c>
      <c r="C13" s="127">
        <v>13</v>
      </c>
      <c r="D13" s="127">
        <v>123703</v>
      </c>
      <c r="E13" s="127">
        <v>5577.6652419305019</v>
      </c>
      <c r="F13" s="127">
        <v>5741.9685453863121</v>
      </c>
      <c r="G13" s="127">
        <v>-164.30330345580978</v>
      </c>
      <c r="H13" s="127">
        <v>10390.095917419367</v>
      </c>
      <c r="I13" s="114">
        <v>13</v>
      </c>
      <c r="J13" s="114">
        <v>119032</v>
      </c>
      <c r="K13" s="114">
        <v>7112.9411080967011</v>
      </c>
      <c r="L13" s="114">
        <v>3898.6438265119996</v>
      </c>
      <c r="M13" s="114">
        <v>3214.2972815847015</v>
      </c>
      <c r="N13" s="114">
        <v>14050.0457472609</v>
      </c>
      <c r="O13" s="114">
        <v>14049.690302570325</v>
      </c>
      <c r="P13" s="114">
        <v>1</v>
      </c>
      <c r="Q13" s="114">
        <v>16.71</v>
      </c>
    </row>
    <row r="14" spans="1:17">
      <c r="A14" s="129">
        <v>9</v>
      </c>
      <c r="B14" s="130" t="s">
        <v>656</v>
      </c>
      <c r="C14" s="127">
        <v>2</v>
      </c>
      <c r="D14" s="127">
        <v>29840</v>
      </c>
      <c r="E14" s="127">
        <v>1454.7175944342146</v>
      </c>
      <c r="F14" s="127">
        <v>683.08140143100002</v>
      </c>
      <c r="G14" s="127">
        <v>771.63619300321454</v>
      </c>
      <c r="H14" s="127">
        <v>2577.9866513662132</v>
      </c>
      <c r="I14" s="114">
        <v>2</v>
      </c>
      <c r="J14" s="114">
        <v>25400</v>
      </c>
      <c r="K14" s="114">
        <v>242.3720121749999</v>
      </c>
      <c r="L14" s="114">
        <v>289.71309378077808</v>
      </c>
      <c r="M14" s="114">
        <v>-47.341081605778186</v>
      </c>
      <c r="N14" s="114">
        <v>2591.5573468762341</v>
      </c>
      <c r="O14" s="114">
        <v>2610.2379620344482</v>
      </c>
      <c r="P14" s="114">
        <v>0</v>
      </c>
      <c r="Q14" s="114">
        <v>0</v>
      </c>
    </row>
    <row r="15" spans="1:17">
      <c r="A15" s="129">
        <v>10</v>
      </c>
      <c r="B15" s="130" t="s">
        <v>657</v>
      </c>
      <c r="C15" s="127">
        <v>25</v>
      </c>
      <c r="D15" s="127">
        <v>285119</v>
      </c>
      <c r="E15" s="127">
        <v>20406.504255602697</v>
      </c>
      <c r="F15" s="127">
        <v>12298.969340034204</v>
      </c>
      <c r="G15" s="127">
        <v>8107.5349155684962</v>
      </c>
      <c r="H15" s="127">
        <v>27551.985696781354</v>
      </c>
      <c r="I15" s="114">
        <v>26</v>
      </c>
      <c r="J15" s="114">
        <v>244904</v>
      </c>
      <c r="K15" s="114">
        <v>11976.226218855105</v>
      </c>
      <c r="L15" s="114">
        <v>10747.121076656</v>
      </c>
      <c r="M15" s="114">
        <v>1229.1051421991049</v>
      </c>
      <c r="N15" s="114">
        <v>28328.061733063634</v>
      </c>
      <c r="O15" s="114">
        <v>27967.614058122159</v>
      </c>
      <c r="P15" s="114">
        <v>2</v>
      </c>
      <c r="Q15" s="114">
        <v>129.10688879221263</v>
      </c>
    </row>
    <row r="16" spans="1:17">
      <c r="A16" s="129">
        <v>11</v>
      </c>
      <c r="B16" s="130" t="s">
        <v>658</v>
      </c>
      <c r="C16" s="127">
        <v>21</v>
      </c>
      <c r="D16" s="127">
        <v>713303</v>
      </c>
      <c r="E16" s="127">
        <v>139221.95049666255</v>
      </c>
      <c r="F16" s="127">
        <v>69916.789608765728</v>
      </c>
      <c r="G16" s="127">
        <v>69305.160987896801</v>
      </c>
      <c r="H16" s="127">
        <v>160125.48396112502</v>
      </c>
      <c r="I16" s="114">
        <v>21</v>
      </c>
      <c r="J16" s="114">
        <v>692249</v>
      </c>
      <c r="K16" s="114">
        <v>51124.763967714192</v>
      </c>
      <c r="L16" s="114">
        <v>65154.249972679543</v>
      </c>
      <c r="M16" s="114">
        <v>-14029.486004965376</v>
      </c>
      <c r="N16" s="114">
        <v>151915.81838732128</v>
      </c>
      <c r="O16" s="114">
        <v>154251.52822193346</v>
      </c>
      <c r="P16" s="114">
        <v>0</v>
      </c>
      <c r="Q16" s="114">
        <v>0</v>
      </c>
    </row>
    <row r="17" spans="1:17">
      <c r="A17" s="129">
        <v>12</v>
      </c>
      <c r="B17" s="130" t="s">
        <v>659</v>
      </c>
      <c r="C17" s="127">
        <v>18</v>
      </c>
      <c r="D17" s="127">
        <v>326233</v>
      </c>
      <c r="E17" s="127">
        <v>4462.1110288223745</v>
      </c>
      <c r="F17" s="127">
        <v>33384.654464061998</v>
      </c>
      <c r="G17" s="127">
        <v>-28922.543435239626</v>
      </c>
      <c r="H17" s="127">
        <v>28307.795247619426</v>
      </c>
      <c r="I17" s="114">
        <v>16</v>
      </c>
      <c r="J17" s="114">
        <v>279738</v>
      </c>
      <c r="K17" s="114">
        <v>5577.5780181214795</v>
      </c>
      <c r="L17" s="114">
        <v>4026.8513071658999</v>
      </c>
      <c r="M17" s="114">
        <v>1550.7267109555796</v>
      </c>
      <c r="N17" s="114">
        <v>28365.222420984552</v>
      </c>
      <c r="O17" s="114">
        <v>28384.714180758117</v>
      </c>
      <c r="P17" s="114">
        <v>8</v>
      </c>
      <c r="Q17" s="114">
        <v>233.27235472580003</v>
      </c>
    </row>
    <row r="18" spans="1:17">
      <c r="A18" s="129">
        <v>13</v>
      </c>
      <c r="B18" s="130" t="s">
        <v>660</v>
      </c>
      <c r="C18" s="127">
        <v>22</v>
      </c>
      <c r="D18" s="127">
        <v>384593</v>
      </c>
      <c r="E18" s="127">
        <v>125477.62339755008</v>
      </c>
      <c r="F18" s="127">
        <v>86051.987597664294</v>
      </c>
      <c r="G18" s="127">
        <v>39425.635899885776</v>
      </c>
      <c r="H18" s="127">
        <v>119558.58919492589</v>
      </c>
      <c r="I18" s="114">
        <v>22</v>
      </c>
      <c r="J18" s="114">
        <v>349368</v>
      </c>
      <c r="K18" s="114">
        <v>30282.468181343174</v>
      </c>
      <c r="L18" s="114">
        <v>46575.668185594652</v>
      </c>
      <c r="M18" s="114">
        <v>-16293.21000425147</v>
      </c>
      <c r="N18" s="114">
        <v>106915.11678318228</v>
      </c>
      <c r="O18" s="114">
        <v>110885.7687773308</v>
      </c>
      <c r="P18" s="114">
        <v>0</v>
      </c>
      <c r="Q18" s="114">
        <v>0</v>
      </c>
    </row>
    <row r="19" spans="1:17">
      <c r="A19" s="129">
        <v>14</v>
      </c>
      <c r="B19" s="130" t="s">
        <v>661</v>
      </c>
      <c r="C19" s="127">
        <v>21</v>
      </c>
      <c r="D19" s="127">
        <v>213245</v>
      </c>
      <c r="E19" s="127">
        <v>23493.936578318295</v>
      </c>
      <c r="F19" s="127">
        <v>17452.201308862674</v>
      </c>
      <c r="G19" s="127">
        <v>6041.7352694556212</v>
      </c>
      <c r="H19" s="127">
        <v>16245.711925982563</v>
      </c>
      <c r="I19" s="114">
        <v>21</v>
      </c>
      <c r="J19" s="114">
        <v>186979</v>
      </c>
      <c r="K19" s="114">
        <v>8459.9260222357298</v>
      </c>
      <c r="L19" s="114">
        <v>8862.6924099410007</v>
      </c>
      <c r="M19" s="114">
        <v>-402.76638770526915</v>
      </c>
      <c r="N19" s="114">
        <v>16488.193784896106</v>
      </c>
      <c r="O19" s="114">
        <v>16588.785234052135</v>
      </c>
      <c r="P19" s="114">
        <v>0</v>
      </c>
      <c r="Q19" s="114">
        <v>0</v>
      </c>
    </row>
    <row r="20" spans="1:17">
      <c r="A20" s="129">
        <v>15</v>
      </c>
      <c r="B20" s="130" t="s">
        <v>662</v>
      </c>
      <c r="C20" s="127">
        <v>4</v>
      </c>
      <c r="D20" s="127">
        <v>57385</v>
      </c>
      <c r="E20" s="127">
        <v>1302.0062298008274</v>
      </c>
      <c r="F20" s="127">
        <v>814.15969467599996</v>
      </c>
      <c r="G20" s="127">
        <v>487.84653512482748</v>
      </c>
      <c r="H20" s="127">
        <v>1500.2253812567792</v>
      </c>
      <c r="I20" s="114">
        <v>4</v>
      </c>
      <c r="J20" s="114">
        <v>47962</v>
      </c>
      <c r="K20" s="114">
        <v>483.45741003499995</v>
      </c>
      <c r="L20" s="114">
        <v>633.55425187000003</v>
      </c>
      <c r="M20" s="114">
        <v>-150.09684183499999</v>
      </c>
      <c r="N20" s="114">
        <v>1409.0890529611968</v>
      </c>
      <c r="O20" s="114">
        <v>1406.1449590761881</v>
      </c>
      <c r="P20" s="114">
        <v>0</v>
      </c>
      <c r="Q20" s="114">
        <v>0</v>
      </c>
    </row>
    <row r="21" spans="1:17">
      <c r="A21" s="129">
        <v>16</v>
      </c>
      <c r="B21" s="130" t="s">
        <v>663</v>
      </c>
      <c r="C21" s="127">
        <v>10</v>
      </c>
      <c r="D21" s="127">
        <v>251799</v>
      </c>
      <c r="E21" s="127">
        <v>79001.995853709144</v>
      </c>
      <c r="F21" s="127">
        <v>49181.827161264002</v>
      </c>
      <c r="G21" s="127">
        <v>29820.168692445146</v>
      </c>
      <c r="H21" s="127">
        <v>65435.974217439893</v>
      </c>
      <c r="I21" s="114">
        <v>12</v>
      </c>
      <c r="J21" s="114">
        <v>281881</v>
      </c>
      <c r="K21" s="114">
        <v>96102.290195306836</v>
      </c>
      <c r="L21" s="114">
        <v>69599.122440577601</v>
      </c>
      <c r="M21" s="114">
        <v>26503.16775472926</v>
      </c>
      <c r="N21" s="114">
        <v>94865.98559876818</v>
      </c>
      <c r="O21" s="114">
        <v>98242.287593268178</v>
      </c>
      <c r="P21" s="114">
        <v>0</v>
      </c>
      <c r="Q21" s="114">
        <v>0</v>
      </c>
    </row>
    <row r="22" spans="1:17">
      <c r="A22" s="129"/>
      <c r="B22" s="126" t="s">
        <v>928</v>
      </c>
      <c r="C22" s="131">
        <v>318</v>
      </c>
      <c r="D22" s="131">
        <v>8246129</v>
      </c>
      <c r="E22" s="131">
        <v>8145259.8911251202</v>
      </c>
      <c r="F22" s="131">
        <v>7914668.539706151</v>
      </c>
      <c r="G22" s="131">
        <v>230591.3518190071</v>
      </c>
      <c r="H22" s="131">
        <v>1328225.709904874</v>
      </c>
      <c r="I22" s="115">
        <v>317</v>
      </c>
      <c r="J22" s="115">
        <v>7621868</v>
      </c>
      <c r="K22" s="115">
        <v>6130570.2243255237</v>
      </c>
      <c r="L22" s="115">
        <v>6080914.2687764475</v>
      </c>
      <c r="M22" s="115">
        <v>49655.955549067628</v>
      </c>
      <c r="N22" s="115">
        <v>1404844.028145062</v>
      </c>
      <c r="O22" s="115">
        <v>1448882.7612844463</v>
      </c>
      <c r="P22" s="115">
        <v>20</v>
      </c>
      <c r="Q22" s="115">
        <v>734.5293778480368</v>
      </c>
    </row>
    <row r="23" spans="1:17">
      <c r="A23" s="129"/>
      <c r="B23" s="132"/>
      <c r="C23" s="127"/>
      <c r="D23" s="127"/>
      <c r="E23" s="127"/>
      <c r="F23" s="127"/>
      <c r="G23" s="127"/>
      <c r="H23" s="127"/>
      <c r="I23" s="114"/>
      <c r="J23" s="114"/>
      <c r="K23" s="114"/>
      <c r="L23" s="114"/>
      <c r="M23" s="114"/>
      <c r="N23" s="114"/>
      <c r="O23" s="114"/>
      <c r="P23" s="114"/>
      <c r="Q23" s="114"/>
    </row>
    <row r="24" spans="1:17">
      <c r="A24" s="120" t="s">
        <v>664</v>
      </c>
      <c r="B24" s="126" t="s">
        <v>665</v>
      </c>
      <c r="C24" s="127"/>
      <c r="D24" s="127"/>
      <c r="E24" s="127"/>
      <c r="F24" s="127"/>
      <c r="G24" s="127"/>
      <c r="H24" s="127"/>
      <c r="I24" s="114"/>
      <c r="J24" s="114"/>
      <c r="K24" s="114"/>
      <c r="L24" s="114"/>
      <c r="M24" s="114"/>
      <c r="N24" s="114"/>
      <c r="O24" s="114"/>
      <c r="P24" s="114"/>
      <c r="Q24" s="114"/>
    </row>
    <row r="25" spans="1:17">
      <c r="A25" s="129">
        <v>17</v>
      </c>
      <c r="B25" s="133" t="s">
        <v>666</v>
      </c>
      <c r="C25" s="127">
        <v>10</v>
      </c>
      <c r="D25" s="127">
        <v>1396229</v>
      </c>
      <c r="E25" s="127">
        <v>3150.0383132483544</v>
      </c>
      <c r="F25" s="127">
        <v>6804.7533283663925</v>
      </c>
      <c r="G25" s="127">
        <v>-3654.715015118039</v>
      </c>
      <c r="H25" s="127">
        <v>19891.289122957565</v>
      </c>
      <c r="I25" s="114">
        <v>14</v>
      </c>
      <c r="J25" s="114">
        <v>2442973</v>
      </c>
      <c r="K25" s="114">
        <v>21473.058051169701</v>
      </c>
      <c r="L25" s="114">
        <v>4487.9578590930532</v>
      </c>
      <c r="M25" s="114">
        <v>16985.100192076654</v>
      </c>
      <c r="N25" s="114">
        <v>42860.006608880161</v>
      </c>
      <c r="O25" s="114">
        <v>38068.354513808285</v>
      </c>
      <c r="P25" s="114">
        <v>0</v>
      </c>
      <c r="Q25" s="114">
        <v>0</v>
      </c>
    </row>
    <row r="26" spans="1:17">
      <c r="A26" s="129">
        <v>18</v>
      </c>
      <c r="B26" s="133" t="s">
        <v>667</v>
      </c>
      <c r="C26" s="127">
        <v>32</v>
      </c>
      <c r="D26" s="127">
        <v>10581870</v>
      </c>
      <c r="E26" s="127">
        <v>39657.153146817232</v>
      </c>
      <c r="F26" s="127">
        <v>50244.40426834175</v>
      </c>
      <c r="G26" s="127">
        <v>-10587.251121524519</v>
      </c>
      <c r="H26" s="127">
        <v>178324.3397104138</v>
      </c>
      <c r="I26" s="114">
        <v>32</v>
      </c>
      <c r="J26" s="114">
        <v>11978081</v>
      </c>
      <c r="K26" s="114">
        <v>35434.099102498658</v>
      </c>
      <c r="L26" s="114">
        <v>29196.751521497728</v>
      </c>
      <c r="M26" s="114">
        <v>6237.3375810009184</v>
      </c>
      <c r="N26" s="114">
        <v>221834.82478388181</v>
      </c>
      <c r="O26" s="114">
        <v>218002.68543745432</v>
      </c>
      <c r="P26" s="114">
        <v>0</v>
      </c>
      <c r="Q26" s="114">
        <v>0</v>
      </c>
    </row>
    <row r="27" spans="1:17">
      <c r="A27" s="129">
        <v>19</v>
      </c>
      <c r="B27" s="133" t="s">
        <v>668</v>
      </c>
      <c r="C27" s="127">
        <v>28</v>
      </c>
      <c r="D27" s="127">
        <v>5017194</v>
      </c>
      <c r="E27" s="127">
        <v>18404.825627111339</v>
      </c>
      <c r="F27" s="127">
        <v>18011.634681420514</v>
      </c>
      <c r="G27" s="127">
        <v>393.19094568081846</v>
      </c>
      <c r="H27" s="127">
        <v>76427.693183816431</v>
      </c>
      <c r="I27" s="114">
        <v>27</v>
      </c>
      <c r="J27" s="114">
        <v>6105449</v>
      </c>
      <c r="K27" s="114">
        <v>20777.618248506973</v>
      </c>
      <c r="L27" s="114">
        <v>12966.207724228909</v>
      </c>
      <c r="M27" s="114">
        <v>7811.4105242780679</v>
      </c>
      <c r="N27" s="114">
        <v>104376.32233828968</v>
      </c>
      <c r="O27" s="114">
        <v>102238.5550800896</v>
      </c>
      <c r="P27" s="114">
        <v>0</v>
      </c>
      <c r="Q27" s="114">
        <v>0</v>
      </c>
    </row>
    <row r="28" spans="1:17">
      <c r="A28" s="129">
        <v>20</v>
      </c>
      <c r="B28" s="133" t="s">
        <v>669</v>
      </c>
      <c r="C28" s="127">
        <v>27</v>
      </c>
      <c r="D28" s="127">
        <v>6660657</v>
      </c>
      <c r="E28" s="127">
        <v>23950.757725592855</v>
      </c>
      <c r="F28" s="127">
        <v>27698.180344323493</v>
      </c>
      <c r="G28" s="127">
        <v>-3747.4226187306394</v>
      </c>
      <c r="H28" s="127">
        <v>116403.48032348837</v>
      </c>
      <c r="I28" s="114">
        <v>27</v>
      </c>
      <c r="J28" s="114">
        <v>8165660</v>
      </c>
      <c r="K28" s="114">
        <v>30843.642923571777</v>
      </c>
      <c r="L28" s="114">
        <v>20452.36730858625</v>
      </c>
      <c r="M28" s="114">
        <v>10391.275614985529</v>
      </c>
      <c r="N28" s="114">
        <v>158135.63413074129</v>
      </c>
      <c r="O28" s="114">
        <v>155442.80946885777</v>
      </c>
      <c r="P28" s="114">
        <v>0</v>
      </c>
      <c r="Q28" s="114">
        <v>0</v>
      </c>
    </row>
    <row r="29" spans="1:17">
      <c r="A29" s="129">
        <v>21</v>
      </c>
      <c r="B29" s="133" t="s">
        <v>670</v>
      </c>
      <c r="C29" s="127">
        <v>24</v>
      </c>
      <c r="D29" s="127">
        <v>5055627</v>
      </c>
      <c r="E29" s="127">
        <v>16335.211680245393</v>
      </c>
      <c r="F29" s="127">
        <v>19370.698379139067</v>
      </c>
      <c r="G29" s="127">
        <v>-3035.4866988936701</v>
      </c>
      <c r="H29" s="127">
        <v>69799.341112095615</v>
      </c>
      <c r="I29" s="114">
        <v>24</v>
      </c>
      <c r="J29" s="114">
        <v>7035809</v>
      </c>
      <c r="K29" s="114">
        <v>23574.81728651033</v>
      </c>
      <c r="L29" s="114">
        <v>18082.876175605616</v>
      </c>
      <c r="M29" s="114">
        <v>5491.9311109047167</v>
      </c>
      <c r="N29" s="114">
        <v>105880.34957118781</v>
      </c>
      <c r="O29" s="114">
        <v>102632.527345661</v>
      </c>
      <c r="P29" s="114">
        <v>0</v>
      </c>
      <c r="Q29" s="114">
        <v>0</v>
      </c>
    </row>
    <row r="30" spans="1:17">
      <c r="A30" s="129">
        <v>22</v>
      </c>
      <c r="B30" s="133" t="s">
        <v>671</v>
      </c>
      <c r="C30" s="127">
        <v>7</v>
      </c>
      <c r="D30" s="127">
        <v>502856</v>
      </c>
      <c r="E30" s="127">
        <v>2151.0373137146826</v>
      </c>
      <c r="F30" s="127">
        <v>881.18349955100007</v>
      </c>
      <c r="G30" s="127">
        <v>1269.8538141636827</v>
      </c>
      <c r="H30" s="127">
        <v>6735.2506450786814</v>
      </c>
      <c r="I30" s="114">
        <v>8</v>
      </c>
      <c r="J30" s="114">
        <v>552391</v>
      </c>
      <c r="K30" s="114">
        <v>1850.0555469229996</v>
      </c>
      <c r="L30" s="114">
        <v>972.79577338018294</v>
      </c>
      <c r="M30" s="114">
        <v>877.25977354281667</v>
      </c>
      <c r="N30" s="114">
        <v>9659.9858200528324</v>
      </c>
      <c r="O30" s="114">
        <v>9478.2170865976223</v>
      </c>
      <c r="P30" s="114">
        <v>0</v>
      </c>
      <c r="Q30" s="114">
        <v>0</v>
      </c>
    </row>
    <row r="31" spans="1:17">
      <c r="A31" s="129">
        <v>23</v>
      </c>
      <c r="B31" s="133" t="s">
        <v>672</v>
      </c>
      <c r="C31" s="127">
        <v>18</v>
      </c>
      <c r="D31" s="127">
        <v>3749461</v>
      </c>
      <c r="E31" s="127">
        <v>8641.3177092719197</v>
      </c>
      <c r="F31" s="127">
        <v>17743.495765248808</v>
      </c>
      <c r="G31" s="127">
        <v>-9102.1780559768922</v>
      </c>
      <c r="H31" s="127">
        <v>61149.814952685563</v>
      </c>
      <c r="I31" s="114">
        <v>22</v>
      </c>
      <c r="J31" s="114">
        <v>3934965</v>
      </c>
      <c r="K31" s="114">
        <v>10387.861703586392</v>
      </c>
      <c r="L31" s="114">
        <v>11859.354440526786</v>
      </c>
      <c r="M31" s="114">
        <v>-1471.4927369503935</v>
      </c>
      <c r="N31" s="114">
        <v>77274.142176983325</v>
      </c>
      <c r="O31" s="114">
        <v>76018.442768644047</v>
      </c>
      <c r="P31" s="114">
        <v>0</v>
      </c>
      <c r="Q31" s="114">
        <v>0</v>
      </c>
    </row>
    <row r="32" spans="1:17">
      <c r="A32" s="129">
        <v>24</v>
      </c>
      <c r="B32" s="133" t="s">
        <v>673</v>
      </c>
      <c r="C32" s="127">
        <v>25</v>
      </c>
      <c r="D32" s="127">
        <v>3927912</v>
      </c>
      <c r="E32" s="127">
        <v>19014.90341924383</v>
      </c>
      <c r="F32" s="127">
        <v>17125.093007296808</v>
      </c>
      <c r="G32" s="127">
        <v>1889.8104119470217</v>
      </c>
      <c r="H32" s="127">
        <v>68603.208540818538</v>
      </c>
      <c r="I32" s="114">
        <v>26</v>
      </c>
      <c r="J32" s="114">
        <v>4738365</v>
      </c>
      <c r="K32" s="114">
        <v>23302.623632734179</v>
      </c>
      <c r="L32" s="114">
        <v>13383.992385809386</v>
      </c>
      <c r="M32" s="114">
        <v>9918.6312469347977</v>
      </c>
      <c r="N32" s="114">
        <v>95285.140855284684</v>
      </c>
      <c r="O32" s="114">
        <v>94760.231061949482</v>
      </c>
      <c r="P32" s="114">
        <v>0</v>
      </c>
      <c r="Q32" s="114">
        <v>0</v>
      </c>
    </row>
    <row r="33" spans="1:17">
      <c r="A33" s="129">
        <v>25</v>
      </c>
      <c r="B33" s="133" t="s">
        <v>674</v>
      </c>
      <c r="C33" s="127">
        <v>106</v>
      </c>
      <c r="D33" s="127">
        <v>7877874</v>
      </c>
      <c r="E33" s="127">
        <v>38458.798795875875</v>
      </c>
      <c r="F33" s="127">
        <v>28657.447000387485</v>
      </c>
      <c r="G33" s="127">
        <v>9801.3518954784013</v>
      </c>
      <c r="H33" s="127">
        <v>98079.645481263375</v>
      </c>
      <c r="I33" s="114">
        <v>117</v>
      </c>
      <c r="J33" s="114">
        <v>11023820</v>
      </c>
      <c r="K33" s="114">
        <v>51013.62303780095</v>
      </c>
      <c r="L33" s="114">
        <v>29706.156287474627</v>
      </c>
      <c r="M33" s="114">
        <v>21307.466750326312</v>
      </c>
      <c r="N33" s="114">
        <v>146657.67054832188</v>
      </c>
      <c r="O33" s="114">
        <v>143842.9141009954</v>
      </c>
      <c r="P33" s="114">
        <v>0</v>
      </c>
      <c r="Q33" s="114">
        <v>0</v>
      </c>
    </row>
    <row r="34" spans="1:17">
      <c r="A34" s="129">
        <v>26</v>
      </c>
      <c r="B34" s="133" t="s">
        <v>675</v>
      </c>
      <c r="C34" s="127">
        <v>42</v>
      </c>
      <c r="D34" s="127">
        <v>12604158</v>
      </c>
      <c r="E34" s="127">
        <v>16072.599887158416</v>
      </c>
      <c r="F34" s="127">
        <v>16221.109396803819</v>
      </c>
      <c r="G34" s="127">
        <v>-148.50950963540004</v>
      </c>
      <c r="H34" s="127">
        <v>125228.27713860368</v>
      </c>
      <c r="I34" s="114">
        <v>41</v>
      </c>
      <c r="J34" s="114">
        <v>13244120</v>
      </c>
      <c r="K34" s="114">
        <v>12590.739553979351</v>
      </c>
      <c r="L34" s="114">
        <v>15718.317262726121</v>
      </c>
      <c r="M34" s="114">
        <v>-3127.5777087367701</v>
      </c>
      <c r="N34" s="114">
        <v>149336.14885811784</v>
      </c>
      <c r="O34" s="114">
        <v>147576.52904296748</v>
      </c>
      <c r="P34" s="114">
        <v>0</v>
      </c>
      <c r="Q34" s="114">
        <v>0</v>
      </c>
    </row>
    <row r="35" spans="1:17">
      <c r="A35" s="129">
        <v>27</v>
      </c>
      <c r="B35" s="133" t="s">
        <v>676</v>
      </c>
      <c r="C35" s="127">
        <v>25</v>
      </c>
      <c r="D35" s="127">
        <v>8370526</v>
      </c>
      <c r="E35" s="127">
        <v>31878.858637776048</v>
      </c>
      <c r="F35" s="127">
        <v>40923.721289914378</v>
      </c>
      <c r="G35" s="127">
        <v>-9044.8626521283331</v>
      </c>
      <c r="H35" s="127">
        <v>158724.86690266602</v>
      </c>
      <c r="I35" s="114">
        <v>28</v>
      </c>
      <c r="J35" s="114">
        <v>10985374</v>
      </c>
      <c r="K35" s="114">
        <v>56367.100156841865</v>
      </c>
      <c r="L35" s="114">
        <v>29440.146880163804</v>
      </c>
      <c r="M35" s="114">
        <v>26926.953276678061</v>
      </c>
      <c r="N35" s="114">
        <v>222318.67484588944</v>
      </c>
      <c r="O35" s="114">
        <v>218322.5058811584</v>
      </c>
      <c r="P35" s="114">
        <v>0</v>
      </c>
      <c r="Q35" s="114">
        <v>0</v>
      </c>
    </row>
    <row r="36" spans="1:17">
      <c r="A36" s="129"/>
      <c r="B36" s="126" t="s">
        <v>929</v>
      </c>
      <c r="C36" s="131">
        <v>344</v>
      </c>
      <c r="D36" s="131">
        <v>65744364</v>
      </c>
      <c r="E36" s="131">
        <v>217715.502256056</v>
      </c>
      <c r="F36" s="131">
        <v>243681.72096079355</v>
      </c>
      <c r="G36" s="131">
        <v>-25966.218604737569</v>
      </c>
      <c r="H36" s="131">
        <v>979367.20711388777</v>
      </c>
      <c r="I36" s="115">
        <v>366</v>
      </c>
      <c r="J36" s="115">
        <v>80207007</v>
      </c>
      <c r="K36" s="115">
        <v>287615.23924412316</v>
      </c>
      <c r="L36" s="115">
        <v>186266.92361909247</v>
      </c>
      <c r="M36" s="115">
        <v>101348.29562504072</v>
      </c>
      <c r="N36" s="115">
        <v>1333618.9005376308</v>
      </c>
      <c r="O36" s="115">
        <v>1306383.7717881834</v>
      </c>
      <c r="P36" s="115">
        <v>0</v>
      </c>
      <c r="Q36" s="115">
        <v>0</v>
      </c>
    </row>
    <row r="37" spans="1:17">
      <c r="A37" s="129"/>
      <c r="B37" s="132"/>
      <c r="C37" s="127"/>
      <c r="D37" s="127"/>
      <c r="E37" s="127"/>
      <c r="F37" s="127"/>
      <c r="G37" s="127"/>
      <c r="H37" s="127"/>
      <c r="I37" s="114"/>
      <c r="J37" s="114"/>
      <c r="K37" s="114"/>
      <c r="L37" s="114"/>
      <c r="M37" s="114"/>
      <c r="N37" s="114"/>
      <c r="O37" s="114"/>
      <c r="P37" s="114"/>
      <c r="Q37" s="114"/>
    </row>
    <row r="38" spans="1:17">
      <c r="A38" s="120" t="s">
        <v>677</v>
      </c>
      <c r="B38" s="126" t="s">
        <v>678</v>
      </c>
      <c r="C38" s="127"/>
      <c r="D38" s="127"/>
      <c r="E38" s="127"/>
      <c r="F38" s="127"/>
      <c r="G38" s="127"/>
      <c r="H38" s="127"/>
      <c r="I38" s="114"/>
      <c r="J38" s="114"/>
      <c r="K38" s="114"/>
      <c r="L38" s="114"/>
      <c r="M38" s="114"/>
      <c r="N38" s="114"/>
      <c r="O38" s="114"/>
      <c r="P38" s="114"/>
      <c r="Q38" s="114"/>
    </row>
    <row r="39" spans="1:17">
      <c r="A39" s="129">
        <v>28</v>
      </c>
      <c r="B39" s="133" t="s">
        <v>679</v>
      </c>
      <c r="C39" s="127">
        <v>21</v>
      </c>
      <c r="D39" s="127">
        <v>381152</v>
      </c>
      <c r="E39" s="127">
        <v>3600.1688717965217</v>
      </c>
      <c r="F39" s="127">
        <v>3926.7356487802444</v>
      </c>
      <c r="G39" s="127">
        <v>-326.56677698372334</v>
      </c>
      <c r="H39" s="127">
        <v>12915.79808050569</v>
      </c>
      <c r="I39" s="114">
        <v>21</v>
      </c>
      <c r="J39" s="114">
        <v>491232</v>
      </c>
      <c r="K39" s="114">
        <v>6975.9856700469627</v>
      </c>
      <c r="L39" s="114">
        <v>3374.6104926242874</v>
      </c>
      <c r="M39" s="114">
        <v>3601.3751774326761</v>
      </c>
      <c r="N39" s="114">
        <v>19977.847216584756</v>
      </c>
      <c r="O39" s="114">
        <v>19437.3386892091</v>
      </c>
      <c r="P39" s="114">
        <v>2</v>
      </c>
      <c r="Q39" s="114">
        <v>46.18</v>
      </c>
    </row>
    <row r="40" spans="1:17" ht="30">
      <c r="A40" s="129">
        <v>29</v>
      </c>
      <c r="B40" s="133" t="s">
        <v>680</v>
      </c>
      <c r="C40" s="127">
        <v>34</v>
      </c>
      <c r="D40" s="127">
        <v>4753093</v>
      </c>
      <c r="E40" s="127">
        <v>16337.730044671946</v>
      </c>
      <c r="F40" s="127">
        <v>42184.737488202016</v>
      </c>
      <c r="G40" s="127">
        <v>-25847.007443530052</v>
      </c>
      <c r="H40" s="127">
        <v>123075.17601588706</v>
      </c>
      <c r="I40" s="114">
        <v>33</v>
      </c>
      <c r="J40" s="114">
        <v>4958969</v>
      </c>
      <c r="K40" s="114">
        <v>22631.501495582888</v>
      </c>
      <c r="L40" s="114">
        <v>22815.298420734893</v>
      </c>
      <c r="M40" s="114">
        <v>-183.79692515200773</v>
      </c>
      <c r="N40" s="114">
        <v>145170.69766021805</v>
      </c>
      <c r="O40" s="114">
        <v>143947.13409508884</v>
      </c>
      <c r="P40" s="114">
        <v>2</v>
      </c>
      <c r="Q40" s="114">
        <v>9.3272369400714599</v>
      </c>
    </row>
    <row r="41" spans="1:17" ht="30">
      <c r="A41" s="129">
        <v>30</v>
      </c>
      <c r="B41" s="133" t="s">
        <v>681</v>
      </c>
      <c r="C41" s="127">
        <v>24</v>
      </c>
      <c r="D41" s="127">
        <v>2840426</v>
      </c>
      <c r="E41" s="127">
        <v>28091.59989338768</v>
      </c>
      <c r="F41" s="127">
        <v>27672.801949345412</v>
      </c>
      <c r="G41" s="127">
        <v>418.79794404226146</v>
      </c>
      <c r="H41" s="127">
        <v>107882.5825436942</v>
      </c>
      <c r="I41" s="114">
        <v>26</v>
      </c>
      <c r="J41" s="114">
        <v>4052345</v>
      </c>
      <c r="K41" s="114">
        <v>70316.548929809171</v>
      </c>
      <c r="L41" s="114">
        <v>19919.386630727382</v>
      </c>
      <c r="M41" s="114">
        <v>50397.16229908177</v>
      </c>
      <c r="N41" s="114">
        <v>169739.5855298157</v>
      </c>
      <c r="O41" s="114">
        <v>169340.54041132235</v>
      </c>
      <c r="P41" s="114">
        <v>0</v>
      </c>
      <c r="Q41" s="114">
        <v>0</v>
      </c>
    </row>
    <row r="42" spans="1:17">
      <c r="A42" s="129">
        <v>31</v>
      </c>
      <c r="B42" s="133" t="s">
        <v>682</v>
      </c>
      <c r="C42" s="127">
        <v>10</v>
      </c>
      <c r="D42" s="127">
        <v>719116</v>
      </c>
      <c r="E42" s="127">
        <v>4250.58848635289</v>
      </c>
      <c r="F42" s="127">
        <v>4441.0412582527806</v>
      </c>
      <c r="G42" s="127">
        <v>-190.45277188989076</v>
      </c>
      <c r="H42" s="127">
        <v>14795.074595801436</v>
      </c>
      <c r="I42" s="114">
        <v>10</v>
      </c>
      <c r="J42" s="114">
        <v>768343</v>
      </c>
      <c r="K42" s="114">
        <v>4394.9195586997394</v>
      </c>
      <c r="L42" s="114">
        <v>3489.248058788563</v>
      </c>
      <c r="M42" s="114">
        <v>905.6714999111756</v>
      </c>
      <c r="N42" s="114">
        <v>18586.458122390504</v>
      </c>
      <c r="O42" s="114">
        <v>19351.936039653465</v>
      </c>
      <c r="P42" s="114">
        <v>0</v>
      </c>
      <c r="Q42" s="114">
        <v>0</v>
      </c>
    </row>
    <row r="43" spans="1:17">
      <c r="A43" s="129">
        <v>32</v>
      </c>
      <c r="B43" s="133" t="s">
        <v>683</v>
      </c>
      <c r="C43" s="127">
        <v>27</v>
      </c>
      <c r="D43" s="127">
        <v>438567</v>
      </c>
      <c r="E43" s="127">
        <v>79773.717163179041</v>
      </c>
      <c r="F43" s="127">
        <v>52865.446049621285</v>
      </c>
      <c r="G43" s="127">
        <v>26908.27111353775</v>
      </c>
      <c r="H43" s="127">
        <v>74530.009840470026</v>
      </c>
      <c r="I43" s="114">
        <v>25</v>
      </c>
      <c r="J43" s="114">
        <v>508695</v>
      </c>
      <c r="K43" s="114">
        <v>99827.293005606582</v>
      </c>
      <c r="L43" s="114">
        <v>70893.791300094745</v>
      </c>
      <c r="M43" s="114">
        <v>28933.511705521814</v>
      </c>
      <c r="N43" s="114">
        <v>100777.38037038266</v>
      </c>
      <c r="O43" s="114">
        <v>115928.80271534098</v>
      </c>
      <c r="P43" s="114">
        <v>0</v>
      </c>
      <c r="Q43" s="114">
        <v>0</v>
      </c>
    </row>
    <row r="44" spans="1:17">
      <c r="A44" s="129">
        <v>33</v>
      </c>
      <c r="B44" s="133" t="s">
        <v>684</v>
      </c>
      <c r="C44" s="127">
        <v>23</v>
      </c>
      <c r="D44" s="127">
        <v>289451</v>
      </c>
      <c r="E44" s="127">
        <v>1762.8400768993097</v>
      </c>
      <c r="F44" s="127">
        <v>5661.8071962910799</v>
      </c>
      <c r="G44" s="127">
        <v>-3898.9671193917693</v>
      </c>
      <c r="H44" s="127">
        <v>9758.6071056518485</v>
      </c>
      <c r="I44" s="114">
        <v>22</v>
      </c>
      <c r="J44" s="114">
        <v>338872</v>
      </c>
      <c r="K44" s="114">
        <v>10406.348222309502</v>
      </c>
      <c r="L44" s="114">
        <v>4643.144381080222</v>
      </c>
      <c r="M44" s="114">
        <v>5763.1938412292839</v>
      </c>
      <c r="N44" s="114">
        <v>16188.256541329787</v>
      </c>
      <c r="O44" s="114">
        <v>16764.975762988917</v>
      </c>
      <c r="P44" s="114">
        <v>2</v>
      </c>
      <c r="Q44" s="114">
        <v>25.81287180798526</v>
      </c>
    </row>
    <row r="45" spans="1:17">
      <c r="A45" s="129"/>
      <c r="B45" s="126" t="s">
        <v>930</v>
      </c>
      <c r="C45" s="131">
        <v>139</v>
      </c>
      <c r="D45" s="131">
        <v>9421805</v>
      </c>
      <c r="E45" s="131">
        <v>133816.64453628738</v>
      </c>
      <c r="F45" s="131">
        <v>136752.56959049281</v>
      </c>
      <c r="G45" s="131">
        <v>-2935.9250542154241</v>
      </c>
      <c r="H45" s="131">
        <v>342957.24818201025</v>
      </c>
      <c r="I45" s="115">
        <v>137</v>
      </c>
      <c r="J45" s="115">
        <v>11118456</v>
      </c>
      <c r="K45" s="115">
        <v>214552.59688205482</v>
      </c>
      <c r="L45" s="115">
        <v>125135.47928405009</v>
      </c>
      <c r="M45" s="115">
        <v>89417.117598024721</v>
      </c>
      <c r="N45" s="115">
        <v>470440.22544072138</v>
      </c>
      <c r="O45" s="115">
        <v>484770.72771360364</v>
      </c>
      <c r="P45" s="115">
        <v>6</v>
      </c>
      <c r="Q45" s="115">
        <v>81.320108748056725</v>
      </c>
    </row>
    <row r="46" spans="1:17">
      <c r="A46" s="129"/>
      <c r="B46" s="132"/>
      <c r="C46" s="127"/>
      <c r="D46" s="127"/>
      <c r="E46" s="127"/>
      <c r="F46" s="127"/>
      <c r="G46" s="127"/>
      <c r="H46" s="127"/>
      <c r="I46" s="114"/>
      <c r="J46" s="114"/>
      <c r="K46" s="114"/>
      <c r="L46" s="114"/>
      <c r="M46" s="114"/>
      <c r="N46" s="114"/>
      <c r="O46" s="114"/>
      <c r="P46" s="114"/>
      <c r="Q46" s="114"/>
    </row>
    <row r="47" spans="1:17">
      <c r="A47" s="120" t="s">
        <v>685</v>
      </c>
      <c r="B47" s="126" t="s">
        <v>686</v>
      </c>
      <c r="C47" s="127"/>
      <c r="D47" s="127"/>
      <c r="E47" s="127"/>
      <c r="F47" s="127"/>
      <c r="G47" s="127"/>
      <c r="H47" s="127"/>
      <c r="I47" s="114"/>
      <c r="J47" s="114"/>
      <c r="K47" s="114"/>
      <c r="L47" s="114"/>
      <c r="M47" s="114"/>
      <c r="N47" s="114"/>
      <c r="O47" s="114"/>
      <c r="P47" s="114"/>
      <c r="Q47" s="114"/>
    </row>
    <row r="48" spans="1:17">
      <c r="A48" s="129">
        <v>34</v>
      </c>
      <c r="B48" s="133" t="s">
        <v>687</v>
      </c>
      <c r="C48" s="127">
        <v>25</v>
      </c>
      <c r="D48" s="127">
        <v>2626188</v>
      </c>
      <c r="E48" s="127">
        <v>2972.0974763437075</v>
      </c>
      <c r="F48" s="127">
        <v>1687.1499053456996</v>
      </c>
      <c r="G48" s="127">
        <v>1284.9475709980074</v>
      </c>
      <c r="H48" s="127">
        <v>13569.262683335477</v>
      </c>
      <c r="I48" s="114">
        <v>25</v>
      </c>
      <c r="J48" s="114">
        <v>2666506</v>
      </c>
      <c r="K48" s="114">
        <v>1728.5501388699977</v>
      </c>
      <c r="L48" s="114">
        <v>1253.3197181044491</v>
      </c>
      <c r="M48" s="114">
        <v>475.23042076554839</v>
      </c>
      <c r="N48" s="114">
        <v>16444.198162526995</v>
      </c>
      <c r="O48" s="114">
        <v>16278.554319983341</v>
      </c>
      <c r="P48" s="114">
        <v>0</v>
      </c>
      <c r="Q48" s="114">
        <v>0</v>
      </c>
    </row>
    <row r="49" spans="1:17">
      <c r="A49" s="129">
        <v>35</v>
      </c>
      <c r="B49" s="133" t="s">
        <v>688</v>
      </c>
      <c r="C49" s="127">
        <v>10</v>
      </c>
      <c r="D49" s="127">
        <v>2883877</v>
      </c>
      <c r="E49" s="127">
        <v>726.6259807536353</v>
      </c>
      <c r="F49" s="127">
        <v>434.64382559202852</v>
      </c>
      <c r="G49" s="127">
        <v>291.98215516160678</v>
      </c>
      <c r="H49" s="127">
        <v>10807.570746414181</v>
      </c>
      <c r="I49" s="114">
        <v>10</v>
      </c>
      <c r="J49" s="114">
        <v>2885806</v>
      </c>
      <c r="K49" s="114">
        <v>760.77048517699996</v>
      </c>
      <c r="L49" s="114">
        <v>435.00955595300002</v>
      </c>
      <c r="M49" s="114">
        <v>325.76092922400005</v>
      </c>
      <c r="N49" s="114">
        <v>13090.8787603326</v>
      </c>
      <c r="O49" s="114">
        <v>12985.81966404651</v>
      </c>
      <c r="P49" s="114">
        <v>0</v>
      </c>
      <c r="Q49" s="114">
        <v>0</v>
      </c>
    </row>
    <row r="50" spans="1:17">
      <c r="A50" s="129"/>
      <c r="B50" s="126" t="s">
        <v>931</v>
      </c>
      <c r="C50" s="131">
        <v>35</v>
      </c>
      <c r="D50" s="131">
        <v>5510065</v>
      </c>
      <c r="E50" s="131">
        <v>3698.7234570973428</v>
      </c>
      <c r="F50" s="131">
        <v>2121.793730937728</v>
      </c>
      <c r="G50" s="131">
        <v>1576.9297261596143</v>
      </c>
      <c r="H50" s="131">
        <v>24376.833429749659</v>
      </c>
      <c r="I50" s="115">
        <v>35</v>
      </c>
      <c r="J50" s="115">
        <v>5552312</v>
      </c>
      <c r="K50" s="115">
        <v>2489.3206240469976</v>
      </c>
      <c r="L50" s="115">
        <v>1688.3292740574491</v>
      </c>
      <c r="M50" s="115">
        <v>800.99134998954844</v>
      </c>
      <c r="N50" s="115">
        <v>29535.076922859596</v>
      </c>
      <c r="O50" s="115">
        <v>29264.373984029851</v>
      </c>
      <c r="P50" s="115">
        <v>0</v>
      </c>
      <c r="Q50" s="115">
        <v>0</v>
      </c>
    </row>
    <row r="51" spans="1:17">
      <c r="A51" s="129"/>
      <c r="B51" s="132"/>
      <c r="C51" s="127"/>
      <c r="D51" s="127"/>
      <c r="E51" s="127"/>
      <c r="F51" s="127"/>
      <c r="G51" s="127"/>
      <c r="H51" s="127"/>
      <c r="I51" s="114"/>
      <c r="J51" s="114"/>
      <c r="K51" s="114"/>
      <c r="L51" s="114"/>
      <c r="M51" s="114"/>
      <c r="N51" s="114"/>
      <c r="O51" s="114"/>
      <c r="P51" s="114"/>
      <c r="Q51" s="114"/>
    </row>
    <row r="52" spans="1:17">
      <c r="A52" s="120" t="s">
        <v>689</v>
      </c>
      <c r="B52" s="126" t="s">
        <v>690</v>
      </c>
      <c r="C52" s="127"/>
      <c r="D52" s="127"/>
      <c r="E52" s="127"/>
      <c r="F52" s="127"/>
      <c r="G52" s="127"/>
      <c r="H52" s="127"/>
      <c r="I52" s="114"/>
      <c r="J52" s="114"/>
      <c r="K52" s="114"/>
      <c r="L52" s="114"/>
      <c r="M52" s="114"/>
      <c r="N52" s="114"/>
      <c r="O52" s="114"/>
      <c r="P52" s="114"/>
      <c r="Q52" s="114"/>
    </row>
    <row r="53" spans="1:17">
      <c r="A53" s="129">
        <v>36</v>
      </c>
      <c r="B53" s="130" t="s">
        <v>691</v>
      </c>
      <c r="C53" s="127">
        <v>44</v>
      </c>
      <c r="D53" s="127">
        <v>1014993</v>
      </c>
      <c r="E53" s="127">
        <v>12880.26498470049</v>
      </c>
      <c r="F53" s="127">
        <v>8301.4867789072669</v>
      </c>
      <c r="G53" s="127">
        <v>4578.7782057932227</v>
      </c>
      <c r="H53" s="127">
        <v>19164.168942586173</v>
      </c>
      <c r="I53" s="114">
        <v>62</v>
      </c>
      <c r="J53" s="114">
        <v>2053599</v>
      </c>
      <c r="K53" s="114">
        <v>29429.304954673757</v>
      </c>
      <c r="L53" s="114">
        <v>7634.4197543560749</v>
      </c>
      <c r="M53" s="114">
        <v>21794.88520031768</v>
      </c>
      <c r="N53" s="114">
        <v>45429.96010241755</v>
      </c>
      <c r="O53" s="114">
        <v>42879.313670372539</v>
      </c>
      <c r="P53" s="114">
        <v>0</v>
      </c>
      <c r="Q53" s="114">
        <v>0</v>
      </c>
    </row>
    <row r="54" spans="1:17">
      <c r="A54" s="129">
        <v>37</v>
      </c>
      <c r="B54" s="130" t="s">
        <v>692</v>
      </c>
      <c r="C54" s="127">
        <v>11</v>
      </c>
      <c r="D54" s="127">
        <v>1299324</v>
      </c>
      <c r="E54" s="127">
        <v>8248.2282676779996</v>
      </c>
      <c r="F54" s="127">
        <v>1329.2612064953973</v>
      </c>
      <c r="G54" s="127">
        <v>6918.9670611826023</v>
      </c>
      <c r="H54" s="127">
        <v>14122.72112861801</v>
      </c>
      <c r="I54" s="114">
        <v>11</v>
      </c>
      <c r="J54" s="114">
        <v>3209311</v>
      </c>
      <c r="K54" s="114">
        <v>4177.7193106499999</v>
      </c>
      <c r="L54" s="114">
        <v>1142.4880491652068</v>
      </c>
      <c r="M54" s="114">
        <v>3035.2312614847933</v>
      </c>
      <c r="N54" s="114">
        <v>18405.313951152188</v>
      </c>
      <c r="O54" s="114">
        <v>18115.330943717181</v>
      </c>
      <c r="P54" s="114">
        <v>0</v>
      </c>
      <c r="Q54" s="114">
        <v>0</v>
      </c>
    </row>
    <row r="55" spans="1:17">
      <c r="A55" s="129">
        <v>38</v>
      </c>
      <c r="B55" s="130" t="s">
        <v>693</v>
      </c>
      <c r="C55" s="127">
        <v>92</v>
      </c>
      <c r="D55" s="127">
        <v>4255464</v>
      </c>
      <c r="E55" s="127">
        <v>106511.91012704599</v>
      </c>
      <c r="F55" s="127">
        <v>66691.997465771419</v>
      </c>
      <c r="G55" s="127">
        <v>39819.912661274568</v>
      </c>
      <c r="H55" s="127">
        <v>275930.80806709366</v>
      </c>
      <c r="I55" s="114">
        <v>111</v>
      </c>
      <c r="J55" s="114">
        <v>8554194</v>
      </c>
      <c r="K55" s="114">
        <v>93267.140364764098</v>
      </c>
      <c r="L55" s="114">
        <v>34124.483997400384</v>
      </c>
      <c r="M55" s="114">
        <v>59142.656367363728</v>
      </c>
      <c r="N55" s="114">
        <v>384214.17110578803</v>
      </c>
      <c r="O55" s="114">
        <v>375358.24748723494</v>
      </c>
      <c r="P55" s="114">
        <v>0</v>
      </c>
      <c r="Q55" s="114">
        <v>0</v>
      </c>
    </row>
    <row r="56" spans="1:17">
      <c r="A56" s="129">
        <v>39</v>
      </c>
      <c r="B56" s="130" t="s">
        <v>694</v>
      </c>
      <c r="C56" s="127">
        <v>35</v>
      </c>
      <c r="D56" s="127">
        <v>696682</v>
      </c>
      <c r="E56" s="127">
        <v>9854.5490116497276</v>
      </c>
      <c r="F56" s="127">
        <v>1942.5244801854856</v>
      </c>
      <c r="G56" s="127">
        <v>7912.0245314642407</v>
      </c>
      <c r="H56" s="127">
        <v>12407.908900996026</v>
      </c>
      <c r="I56" s="114">
        <v>41</v>
      </c>
      <c r="J56" s="114">
        <v>1178048</v>
      </c>
      <c r="K56" s="114">
        <v>13201.158923710032</v>
      </c>
      <c r="L56" s="114">
        <v>3126.823612438387</v>
      </c>
      <c r="M56" s="114">
        <v>10074.33531127164</v>
      </c>
      <c r="N56" s="114">
        <v>24129.752078635338</v>
      </c>
      <c r="O56" s="114">
        <v>23994.173101370197</v>
      </c>
      <c r="P56" s="114">
        <v>0</v>
      </c>
      <c r="Q56" s="114">
        <v>0</v>
      </c>
    </row>
    <row r="57" spans="1:17">
      <c r="A57" s="129"/>
      <c r="B57" s="126" t="s">
        <v>932</v>
      </c>
      <c r="C57" s="131">
        <v>182</v>
      </c>
      <c r="D57" s="131">
        <v>7266463</v>
      </c>
      <c r="E57" s="131">
        <v>137494.95239107421</v>
      </c>
      <c r="F57" s="131">
        <v>78265.269931359566</v>
      </c>
      <c r="G57" s="131">
        <v>59229.682459714633</v>
      </c>
      <c r="H57" s="131">
        <v>321625.60703929386</v>
      </c>
      <c r="I57" s="115">
        <v>225</v>
      </c>
      <c r="J57" s="115">
        <v>14995152</v>
      </c>
      <c r="K57" s="115">
        <v>140075.32355379788</v>
      </c>
      <c r="L57" s="115">
        <v>46028.215413360049</v>
      </c>
      <c r="M57" s="115">
        <v>94047.108140437849</v>
      </c>
      <c r="N57" s="115">
        <v>472179.19723799307</v>
      </c>
      <c r="O57" s="115">
        <v>460347.06520269485</v>
      </c>
      <c r="P57" s="115">
        <v>0</v>
      </c>
      <c r="Q57" s="115">
        <v>0</v>
      </c>
    </row>
    <row r="58" spans="1:17">
      <c r="A58" s="129"/>
      <c r="B58" s="132"/>
      <c r="C58" s="127"/>
      <c r="D58" s="127"/>
      <c r="E58" s="127"/>
      <c r="F58" s="127"/>
      <c r="G58" s="127"/>
      <c r="H58" s="127"/>
      <c r="I58" s="114"/>
      <c r="J58" s="114"/>
      <c r="K58" s="114"/>
      <c r="L58" s="114"/>
      <c r="M58" s="114"/>
      <c r="N58" s="114"/>
      <c r="O58" s="114"/>
      <c r="P58" s="114"/>
      <c r="Q58" s="114"/>
    </row>
    <row r="59" spans="1:17">
      <c r="A59" s="129"/>
      <c r="B59" s="126" t="s">
        <v>695</v>
      </c>
      <c r="C59" s="131">
        <v>1018</v>
      </c>
      <c r="D59" s="131">
        <v>96188826</v>
      </c>
      <c r="E59" s="131">
        <v>8637985.7137656361</v>
      </c>
      <c r="F59" s="131">
        <v>8375489.8939197343</v>
      </c>
      <c r="G59" s="131">
        <v>262495.82034592837</v>
      </c>
      <c r="H59" s="131">
        <v>2996552.6056698156</v>
      </c>
      <c r="I59" s="115">
        <v>1080</v>
      </c>
      <c r="J59" s="115">
        <v>119494795</v>
      </c>
      <c r="K59" s="115">
        <v>6775302.704629546</v>
      </c>
      <c r="L59" s="115">
        <v>6440033.2163670072</v>
      </c>
      <c r="M59" s="115">
        <v>335269.46826256049</v>
      </c>
      <c r="N59" s="115">
        <v>3710617.428284267</v>
      </c>
      <c r="O59" s="115">
        <v>3729648.6999729583</v>
      </c>
      <c r="P59" s="115">
        <v>26</v>
      </c>
      <c r="Q59" s="115">
        <v>815.84948659609358</v>
      </c>
    </row>
    <row r="60" spans="1:17">
      <c r="A60" s="129"/>
      <c r="B60" s="132"/>
      <c r="C60" s="127"/>
      <c r="D60" s="127"/>
      <c r="E60" s="127"/>
      <c r="F60" s="127"/>
      <c r="G60" s="127"/>
      <c r="H60" s="127"/>
      <c r="I60" s="114"/>
      <c r="J60" s="114"/>
      <c r="K60" s="114"/>
      <c r="L60" s="114"/>
      <c r="M60" s="114"/>
      <c r="N60" s="114"/>
      <c r="O60" s="114"/>
      <c r="P60" s="114"/>
      <c r="Q60" s="114"/>
    </row>
    <row r="61" spans="1:17" s="117" customFormat="1">
      <c r="A61" s="119" t="s">
        <v>696</v>
      </c>
      <c r="B61" s="121" t="s">
        <v>697</v>
      </c>
      <c r="C61" s="131"/>
      <c r="D61" s="131"/>
      <c r="E61" s="131"/>
      <c r="F61" s="131"/>
      <c r="G61" s="131"/>
      <c r="H61" s="131"/>
      <c r="I61" s="114"/>
      <c r="J61" s="114"/>
      <c r="K61" s="114"/>
      <c r="L61" s="114"/>
      <c r="M61" s="114"/>
      <c r="N61" s="114"/>
      <c r="O61" s="114"/>
      <c r="P61" s="114"/>
      <c r="Q61" s="114"/>
    </row>
    <row r="62" spans="1:17">
      <c r="A62" s="129" t="s">
        <v>646</v>
      </c>
      <c r="B62" s="132" t="s">
        <v>647</v>
      </c>
      <c r="C62" s="127"/>
      <c r="D62" s="127"/>
      <c r="E62" s="127"/>
      <c r="F62" s="127"/>
      <c r="G62" s="127"/>
      <c r="H62" s="127"/>
      <c r="I62" s="114"/>
      <c r="J62" s="114"/>
      <c r="K62" s="114"/>
      <c r="L62" s="114"/>
      <c r="M62" s="114"/>
      <c r="N62" s="114"/>
      <c r="O62" s="114"/>
      <c r="P62" s="114"/>
      <c r="Q62" s="114"/>
    </row>
    <row r="63" spans="1:17">
      <c r="A63" s="129" t="s">
        <v>698</v>
      </c>
      <c r="B63" s="132" t="s">
        <v>699</v>
      </c>
      <c r="C63" s="127">
        <v>582</v>
      </c>
      <c r="D63" s="127">
        <v>518249</v>
      </c>
      <c r="E63" s="127">
        <v>1176.363800524</v>
      </c>
      <c r="F63" s="127">
        <v>30346.067344801002</v>
      </c>
      <c r="G63" s="127">
        <v>-29169.703544276999</v>
      </c>
      <c r="H63" s="127">
        <v>118772.34933024301</v>
      </c>
      <c r="I63" s="114">
        <v>286</v>
      </c>
      <c r="J63" s="114">
        <v>186553</v>
      </c>
      <c r="K63" s="114">
        <v>3971.6051568299999</v>
      </c>
      <c r="L63" s="114">
        <v>77844.071552337002</v>
      </c>
      <c r="M63" s="114">
        <v>-73872.466395507014</v>
      </c>
      <c r="N63" s="114">
        <v>47484.844776930368</v>
      </c>
      <c r="O63" s="114">
        <v>47732.942847670405</v>
      </c>
      <c r="P63" s="114">
        <v>0</v>
      </c>
      <c r="Q63" s="114">
        <v>0</v>
      </c>
    </row>
    <row r="64" spans="1:17">
      <c r="A64" s="129" t="s">
        <v>700</v>
      </c>
      <c r="B64" s="132" t="s">
        <v>701</v>
      </c>
      <c r="C64" s="127">
        <v>21</v>
      </c>
      <c r="D64" s="127">
        <v>57446</v>
      </c>
      <c r="E64" s="127">
        <v>0</v>
      </c>
      <c r="F64" s="127">
        <v>1975.1365759710002</v>
      </c>
      <c r="G64" s="127">
        <v>-1975.1365759710002</v>
      </c>
      <c r="H64" s="127">
        <v>2589.0519508890666</v>
      </c>
      <c r="I64" s="114">
        <v>13</v>
      </c>
      <c r="J64" s="114">
        <v>30733</v>
      </c>
      <c r="K64" s="114">
        <v>0</v>
      </c>
      <c r="L64" s="114">
        <v>1070.6066423470008</v>
      </c>
      <c r="M64" s="114">
        <v>-1070.6066423470008</v>
      </c>
      <c r="N64" s="114">
        <v>1611.5422803383908</v>
      </c>
      <c r="O64" s="114">
        <v>1608.2085245423036</v>
      </c>
      <c r="P64" s="114">
        <v>0</v>
      </c>
      <c r="Q64" s="114">
        <v>0</v>
      </c>
    </row>
    <row r="65" spans="1:17">
      <c r="A65" s="129" t="s">
        <v>702</v>
      </c>
      <c r="B65" s="132" t="s">
        <v>703</v>
      </c>
      <c r="C65" s="127">
        <v>9</v>
      </c>
      <c r="D65" s="127">
        <v>89</v>
      </c>
      <c r="E65" s="127">
        <v>0</v>
      </c>
      <c r="F65" s="127">
        <v>0</v>
      </c>
      <c r="G65" s="127">
        <v>0</v>
      </c>
      <c r="H65" s="127">
        <v>2262.1554760022809</v>
      </c>
      <c r="I65" s="114">
        <v>8</v>
      </c>
      <c r="J65" s="114">
        <v>80</v>
      </c>
      <c r="K65" s="114">
        <v>0</v>
      </c>
      <c r="L65" s="114">
        <v>319.00415644900005</v>
      </c>
      <c r="M65" s="114">
        <v>-319.00415644899999</v>
      </c>
      <c r="N65" s="114">
        <v>1927.3125327775788</v>
      </c>
      <c r="O65" s="114">
        <v>1913.6880288870989</v>
      </c>
      <c r="P65" s="114">
        <v>0</v>
      </c>
      <c r="Q65" s="114">
        <v>0</v>
      </c>
    </row>
    <row r="66" spans="1:17">
      <c r="A66" s="129" t="s">
        <v>704</v>
      </c>
      <c r="B66" s="132" t="s">
        <v>705</v>
      </c>
      <c r="C66" s="127">
        <v>8</v>
      </c>
      <c r="D66" s="127">
        <v>17979</v>
      </c>
      <c r="E66" s="127">
        <v>0</v>
      </c>
      <c r="F66" s="127">
        <v>2969.5448350689999</v>
      </c>
      <c r="G66" s="127">
        <v>-2969.5448350689999</v>
      </c>
      <c r="H66" s="127">
        <v>712.30347776126541</v>
      </c>
      <c r="I66" s="114">
        <v>1</v>
      </c>
      <c r="J66" s="114">
        <v>718</v>
      </c>
      <c r="K66" s="114">
        <v>0</v>
      </c>
      <c r="L66" s="114">
        <v>681.48556369100015</v>
      </c>
      <c r="M66" s="114">
        <v>-681.48556369100015</v>
      </c>
      <c r="N66" s="114">
        <v>60.886006658120003</v>
      </c>
      <c r="O66" s="114">
        <v>60.742452645582581</v>
      </c>
      <c r="P66" s="114">
        <v>0</v>
      </c>
      <c r="Q66" s="114">
        <v>0</v>
      </c>
    </row>
    <row r="67" spans="1:17">
      <c r="A67" s="129"/>
      <c r="B67" s="126" t="s">
        <v>933</v>
      </c>
      <c r="C67" s="131">
        <v>620</v>
      </c>
      <c r="D67" s="131">
        <v>593763</v>
      </c>
      <c r="E67" s="131">
        <v>1176.363800524</v>
      </c>
      <c r="F67" s="131">
        <v>35290.748755840999</v>
      </c>
      <c r="G67" s="131">
        <v>-34114.384955317</v>
      </c>
      <c r="H67" s="131">
        <v>124335.86023489563</v>
      </c>
      <c r="I67" s="115">
        <v>308</v>
      </c>
      <c r="J67" s="115">
        <v>218084</v>
      </c>
      <c r="K67" s="115">
        <v>3971.6051568299999</v>
      </c>
      <c r="L67" s="115">
        <v>79915.167914824007</v>
      </c>
      <c r="M67" s="115">
        <v>-75943.562757994019</v>
      </c>
      <c r="N67" s="115">
        <v>51084.585596704455</v>
      </c>
      <c r="O67" s="115">
        <v>51315.581853745382</v>
      </c>
      <c r="P67" s="115">
        <v>0</v>
      </c>
      <c r="Q67" s="115">
        <v>0</v>
      </c>
    </row>
    <row r="68" spans="1:17">
      <c r="A68" s="129"/>
      <c r="B68" s="132"/>
      <c r="C68" s="127"/>
      <c r="D68" s="127"/>
      <c r="E68" s="127"/>
      <c r="F68" s="127"/>
      <c r="G68" s="127"/>
      <c r="H68" s="127"/>
      <c r="I68" s="114"/>
      <c r="J68" s="114"/>
      <c r="K68" s="114"/>
      <c r="L68" s="114"/>
      <c r="M68" s="114"/>
      <c r="N68" s="114"/>
      <c r="O68" s="114"/>
      <c r="P68" s="114"/>
      <c r="Q68" s="114"/>
    </row>
    <row r="69" spans="1:17">
      <c r="A69" s="129" t="s">
        <v>664</v>
      </c>
      <c r="B69" s="132" t="s">
        <v>665</v>
      </c>
      <c r="C69" s="127"/>
      <c r="D69" s="127"/>
      <c r="E69" s="127"/>
      <c r="F69" s="127"/>
      <c r="G69" s="127"/>
      <c r="H69" s="127"/>
      <c r="I69" s="114"/>
      <c r="J69" s="114"/>
      <c r="K69" s="114"/>
      <c r="L69" s="114"/>
      <c r="M69" s="114"/>
      <c r="N69" s="114"/>
      <c r="O69" s="114"/>
      <c r="P69" s="114"/>
      <c r="Q69" s="114"/>
    </row>
    <row r="70" spans="1:17">
      <c r="A70" s="129" t="s">
        <v>698</v>
      </c>
      <c r="B70" s="132" t="s">
        <v>675</v>
      </c>
      <c r="C70" s="127">
        <v>25</v>
      </c>
      <c r="D70" s="127">
        <v>432027</v>
      </c>
      <c r="E70" s="127">
        <v>0</v>
      </c>
      <c r="F70" s="127">
        <v>566.09754794900005</v>
      </c>
      <c r="G70" s="127">
        <v>-566.09754794900005</v>
      </c>
      <c r="H70" s="127">
        <v>4717.4550252820891</v>
      </c>
      <c r="I70" s="114">
        <v>20</v>
      </c>
      <c r="J70" s="114">
        <v>319113</v>
      </c>
      <c r="K70" s="114">
        <v>0</v>
      </c>
      <c r="L70" s="114">
        <v>953.97217781400002</v>
      </c>
      <c r="M70" s="114">
        <v>-953.97217781400002</v>
      </c>
      <c r="N70" s="114">
        <v>3921.5452906417499</v>
      </c>
      <c r="O70" s="114">
        <v>3873.4603505446148</v>
      </c>
      <c r="P70" s="114">
        <v>0</v>
      </c>
      <c r="Q70" s="114">
        <v>0</v>
      </c>
    </row>
    <row r="71" spans="1:17">
      <c r="A71" s="129" t="s">
        <v>700</v>
      </c>
      <c r="B71" s="132" t="s">
        <v>204</v>
      </c>
      <c r="C71" s="127">
        <v>51</v>
      </c>
      <c r="D71" s="127">
        <v>647506</v>
      </c>
      <c r="E71" s="127">
        <v>4.9900000000000005E-3</v>
      </c>
      <c r="F71" s="127">
        <v>12794.771339879</v>
      </c>
      <c r="G71" s="127">
        <v>-12794.766349878999</v>
      </c>
      <c r="H71" s="127">
        <v>17036.096144377836</v>
      </c>
      <c r="I71" s="114">
        <v>22</v>
      </c>
      <c r="J71" s="114">
        <v>171471</v>
      </c>
      <c r="K71" s="114">
        <v>4.1454999999999999E-3</v>
      </c>
      <c r="L71" s="114">
        <v>8749.6892320383467</v>
      </c>
      <c r="M71" s="114">
        <v>-8749.6850865383458</v>
      </c>
      <c r="N71" s="114">
        <v>6742.6373442863933</v>
      </c>
      <c r="O71" s="114">
        <v>6657.8825215305351</v>
      </c>
      <c r="P71" s="114">
        <v>0</v>
      </c>
      <c r="Q71" s="114">
        <v>0</v>
      </c>
    </row>
    <row r="72" spans="1:17">
      <c r="A72" s="129"/>
      <c r="B72" s="126" t="s">
        <v>933</v>
      </c>
      <c r="C72" s="131">
        <v>76</v>
      </c>
      <c r="D72" s="131">
        <v>1079533</v>
      </c>
      <c r="E72" s="131">
        <v>4.9900000000000005E-3</v>
      </c>
      <c r="F72" s="131">
        <v>13360.868887828001</v>
      </c>
      <c r="G72" s="131">
        <v>-13360.863897828</v>
      </c>
      <c r="H72" s="131">
        <v>21753.551169659924</v>
      </c>
      <c r="I72" s="115">
        <v>42</v>
      </c>
      <c r="J72" s="115">
        <v>490584</v>
      </c>
      <c r="K72" s="115">
        <v>4.1454999999999999E-3</v>
      </c>
      <c r="L72" s="115">
        <v>9703.661409852346</v>
      </c>
      <c r="M72" s="115">
        <v>-9703.657264352345</v>
      </c>
      <c r="N72" s="115">
        <v>10664.182634928144</v>
      </c>
      <c r="O72" s="115">
        <v>10531.342872075151</v>
      </c>
      <c r="P72" s="115">
        <v>0</v>
      </c>
      <c r="Q72" s="115">
        <v>0</v>
      </c>
    </row>
    <row r="73" spans="1:17">
      <c r="A73" s="129"/>
      <c r="B73" s="132"/>
      <c r="C73" s="127"/>
      <c r="D73" s="127"/>
      <c r="E73" s="127"/>
      <c r="F73" s="127"/>
      <c r="G73" s="127"/>
      <c r="H73" s="127"/>
      <c r="I73" s="114"/>
      <c r="J73" s="114"/>
      <c r="K73" s="114"/>
      <c r="L73" s="114"/>
      <c r="M73" s="114"/>
      <c r="N73" s="114"/>
      <c r="O73" s="114"/>
      <c r="P73" s="114"/>
      <c r="Q73" s="114"/>
    </row>
    <row r="74" spans="1:17">
      <c r="A74" s="129" t="s">
        <v>677</v>
      </c>
      <c r="B74" s="132" t="s">
        <v>690</v>
      </c>
      <c r="C74" s="127">
        <v>0</v>
      </c>
      <c r="D74" s="127">
        <v>0</v>
      </c>
      <c r="E74" s="127">
        <v>0</v>
      </c>
      <c r="F74" s="127">
        <v>0</v>
      </c>
      <c r="G74" s="127">
        <v>0</v>
      </c>
      <c r="H74" s="127">
        <v>0</v>
      </c>
      <c r="I74" s="115">
        <v>0</v>
      </c>
      <c r="J74" s="115">
        <v>0</v>
      </c>
      <c r="K74" s="115">
        <v>0</v>
      </c>
      <c r="L74" s="115">
        <v>0</v>
      </c>
      <c r="M74" s="115">
        <v>0</v>
      </c>
      <c r="N74" s="115">
        <v>0</v>
      </c>
      <c r="O74" s="115">
        <v>0</v>
      </c>
      <c r="P74" s="114">
        <v>0</v>
      </c>
      <c r="Q74" s="115">
        <v>0</v>
      </c>
    </row>
    <row r="75" spans="1:17">
      <c r="A75" s="129"/>
      <c r="B75" s="132"/>
      <c r="C75" s="127"/>
      <c r="D75" s="127"/>
      <c r="E75" s="127"/>
      <c r="F75" s="127"/>
      <c r="G75" s="127"/>
      <c r="H75" s="127"/>
      <c r="I75" s="114"/>
      <c r="J75" s="114"/>
      <c r="K75" s="114"/>
      <c r="L75" s="114"/>
      <c r="M75" s="114"/>
      <c r="N75" s="114"/>
      <c r="O75" s="114"/>
      <c r="P75" s="114"/>
      <c r="Q75" s="114"/>
    </row>
    <row r="76" spans="1:17">
      <c r="A76" s="129"/>
      <c r="B76" s="126" t="s">
        <v>706</v>
      </c>
      <c r="C76" s="131">
        <v>696</v>
      </c>
      <c r="D76" s="131">
        <v>1673296</v>
      </c>
      <c r="E76" s="131">
        <v>1176.3687905239999</v>
      </c>
      <c r="F76" s="131">
        <v>48651.617643669</v>
      </c>
      <c r="G76" s="131">
        <v>-47475.248853145</v>
      </c>
      <c r="H76" s="131">
        <v>146089.41140455555</v>
      </c>
      <c r="I76" s="115">
        <v>350</v>
      </c>
      <c r="J76" s="115">
        <v>708668</v>
      </c>
      <c r="K76" s="115">
        <v>3971.60930233</v>
      </c>
      <c r="L76" s="115">
        <v>89618.82932467635</v>
      </c>
      <c r="M76" s="115">
        <v>-85647.220022346359</v>
      </c>
      <c r="N76" s="115">
        <v>61748.768231632595</v>
      </c>
      <c r="O76" s="115">
        <v>61846.924725820529</v>
      </c>
      <c r="P76" s="115">
        <v>0</v>
      </c>
      <c r="Q76" s="115">
        <v>0</v>
      </c>
    </row>
    <row r="77" spans="1:17">
      <c r="A77" s="129"/>
      <c r="B77" s="132"/>
      <c r="C77" s="127"/>
      <c r="D77" s="127"/>
      <c r="E77" s="127"/>
      <c r="F77" s="127"/>
      <c r="G77" s="127"/>
      <c r="H77" s="127"/>
      <c r="I77" s="114"/>
      <c r="J77" s="114"/>
      <c r="K77" s="114"/>
      <c r="L77" s="114"/>
      <c r="M77" s="114"/>
      <c r="N77" s="114"/>
      <c r="O77" s="114"/>
      <c r="P77" s="114"/>
      <c r="Q77" s="114"/>
    </row>
    <row r="78" spans="1:17" s="117" customFormat="1">
      <c r="A78" s="119" t="s">
        <v>707</v>
      </c>
      <c r="B78" s="121" t="s">
        <v>708</v>
      </c>
      <c r="C78" s="131"/>
      <c r="D78" s="131"/>
      <c r="E78" s="131"/>
      <c r="F78" s="131"/>
      <c r="G78" s="131"/>
      <c r="H78" s="131"/>
      <c r="I78" s="114"/>
      <c r="J78" s="114"/>
      <c r="K78" s="114"/>
      <c r="L78" s="114"/>
      <c r="M78" s="114"/>
      <c r="N78" s="114"/>
      <c r="O78" s="114"/>
      <c r="P78" s="114"/>
      <c r="Q78" s="114"/>
    </row>
    <row r="79" spans="1:17">
      <c r="A79" s="129"/>
      <c r="B79" s="132" t="s">
        <v>647</v>
      </c>
      <c r="C79" s="127">
        <v>21</v>
      </c>
      <c r="D79" s="127">
        <v>3407</v>
      </c>
      <c r="E79" s="127">
        <v>4.8158221089999991</v>
      </c>
      <c r="F79" s="127">
        <v>282.43322577099997</v>
      </c>
      <c r="G79" s="127">
        <v>-277.61740366199996</v>
      </c>
      <c r="H79" s="127">
        <v>121.52283988113598</v>
      </c>
      <c r="I79" s="115">
        <v>21</v>
      </c>
      <c r="J79" s="115">
        <v>3113</v>
      </c>
      <c r="K79" s="115">
        <v>231.88587535299993</v>
      </c>
      <c r="L79" s="115">
        <v>26.717005731</v>
      </c>
      <c r="M79" s="115">
        <v>205.16886962199993</v>
      </c>
      <c r="N79" s="115">
        <v>330.11895255770287</v>
      </c>
      <c r="O79" s="115">
        <v>315.2920712894956</v>
      </c>
      <c r="P79" s="115">
        <v>0</v>
      </c>
      <c r="Q79" s="115">
        <v>0</v>
      </c>
    </row>
    <row r="80" spans="1:17">
      <c r="A80" s="129"/>
      <c r="B80" s="132"/>
      <c r="C80" s="127"/>
      <c r="D80" s="127"/>
      <c r="E80" s="127"/>
      <c r="F80" s="127"/>
      <c r="G80" s="127"/>
      <c r="H80" s="127"/>
      <c r="I80" s="114"/>
      <c r="J80" s="114"/>
      <c r="K80" s="114"/>
      <c r="L80" s="114"/>
      <c r="M80" s="114"/>
      <c r="N80" s="114"/>
      <c r="O80" s="114"/>
      <c r="P80" s="114"/>
      <c r="Q80" s="114"/>
    </row>
    <row r="81" spans="1:17">
      <c r="A81" s="129" t="s">
        <v>664</v>
      </c>
      <c r="B81" s="132" t="s">
        <v>665</v>
      </c>
      <c r="C81" s="127">
        <v>0</v>
      </c>
      <c r="D81" s="127">
        <v>0</v>
      </c>
      <c r="E81" s="127">
        <v>0</v>
      </c>
      <c r="F81" s="127">
        <v>0</v>
      </c>
      <c r="G81" s="127">
        <v>0</v>
      </c>
      <c r="H81" s="127">
        <v>0</v>
      </c>
      <c r="I81" s="115">
        <v>0</v>
      </c>
      <c r="J81" s="115">
        <v>0</v>
      </c>
      <c r="K81" s="115">
        <v>0</v>
      </c>
      <c r="L81" s="115">
        <v>0</v>
      </c>
      <c r="M81" s="115">
        <v>0</v>
      </c>
      <c r="N81" s="115">
        <v>0</v>
      </c>
      <c r="O81" s="115">
        <v>0</v>
      </c>
      <c r="P81" s="115">
        <v>0</v>
      </c>
      <c r="Q81" s="115">
        <v>0</v>
      </c>
    </row>
    <row r="82" spans="1:17">
      <c r="A82" s="129"/>
      <c r="B82" s="132"/>
      <c r="C82" s="127"/>
      <c r="D82" s="127"/>
      <c r="E82" s="127"/>
      <c r="F82" s="127"/>
      <c r="G82" s="127"/>
      <c r="H82" s="127"/>
      <c r="I82" s="114"/>
      <c r="J82" s="114"/>
      <c r="K82" s="114"/>
      <c r="L82" s="114"/>
      <c r="M82" s="114"/>
      <c r="N82" s="114"/>
      <c r="O82" s="114"/>
      <c r="P82" s="114"/>
      <c r="Q82" s="114"/>
    </row>
    <row r="83" spans="1:17">
      <c r="A83" s="129" t="s">
        <v>677</v>
      </c>
      <c r="B83" s="132" t="s">
        <v>690</v>
      </c>
      <c r="C83" s="127">
        <v>0</v>
      </c>
      <c r="D83" s="127">
        <v>0</v>
      </c>
      <c r="E83" s="127">
        <v>0</v>
      </c>
      <c r="F83" s="127">
        <v>0</v>
      </c>
      <c r="G83" s="127">
        <v>0</v>
      </c>
      <c r="H83" s="127">
        <v>0</v>
      </c>
      <c r="I83" s="115">
        <v>0</v>
      </c>
      <c r="J83" s="115">
        <v>0</v>
      </c>
      <c r="K83" s="115">
        <v>0</v>
      </c>
      <c r="L83" s="115">
        <v>0</v>
      </c>
      <c r="M83" s="115">
        <v>0</v>
      </c>
      <c r="N83" s="115">
        <v>0</v>
      </c>
      <c r="O83" s="115">
        <v>0</v>
      </c>
      <c r="P83" s="115">
        <v>0</v>
      </c>
      <c r="Q83" s="115">
        <v>0</v>
      </c>
    </row>
    <row r="84" spans="1:17">
      <c r="A84" s="129"/>
      <c r="B84" s="132"/>
      <c r="C84" s="127"/>
      <c r="D84" s="127"/>
      <c r="E84" s="127"/>
      <c r="F84" s="127"/>
      <c r="G84" s="127"/>
      <c r="H84" s="127"/>
      <c r="I84" s="114"/>
      <c r="J84" s="114"/>
      <c r="K84" s="114"/>
      <c r="L84" s="114"/>
      <c r="M84" s="114"/>
      <c r="N84" s="114"/>
      <c r="O84" s="114"/>
      <c r="P84" s="114"/>
      <c r="Q84" s="114"/>
    </row>
    <row r="85" spans="1:17" ht="13.5" customHeight="1">
      <c r="A85" s="129"/>
      <c r="B85" s="126" t="s">
        <v>709</v>
      </c>
      <c r="C85" s="131">
        <v>21</v>
      </c>
      <c r="D85" s="131">
        <v>3407</v>
      </c>
      <c r="E85" s="131">
        <v>4.8158221089999991</v>
      </c>
      <c r="F85" s="131">
        <v>282.43322577099997</v>
      </c>
      <c r="G85" s="131">
        <v>-277.61740366199996</v>
      </c>
      <c r="H85" s="131">
        <v>121.52283988113598</v>
      </c>
      <c r="I85" s="115">
        <v>21</v>
      </c>
      <c r="J85" s="115">
        <v>3113</v>
      </c>
      <c r="K85" s="115">
        <v>231.88587535299993</v>
      </c>
      <c r="L85" s="115">
        <v>26.717005731</v>
      </c>
      <c r="M85" s="115">
        <v>205.16886962199993</v>
      </c>
      <c r="N85" s="115">
        <v>330.11895255770287</v>
      </c>
      <c r="O85" s="115">
        <v>315.2920712894956</v>
      </c>
      <c r="P85" s="115">
        <v>0</v>
      </c>
      <c r="Q85" s="115">
        <v>0</v>
      </c>
    </row>
    <row r="86" spans="1:17">
      <c r="A86" s="129"/>
      <c r="B86" s="132"/>
      <c r="C86" s="127"/>
      <c r="D86" s="127"/>
      <c r="E86" s="127"/>
      <c r="F86" s="127"/>
      <c r="G86" s="127"/>
      <c r="H86" s="127"/>
      <c r="I86" s="114"/>
      <c r="J86" s="114"/>
      <c r="K86" s="114"/>
      <c r="L86" s="114"/>
      <c r="M86" s="114"/>
      <c r="N86" s="114"/>
      <c r="O86" s="114"/>
      <c r="P86" s="114"/>
      <c r="Q86" s="114"/>
    </row>
    <row r="87" spans="1:17" s="117" customFormat="1" ht="60">
      <c r="A87" s="134" t="s">
        <v>710</v>
      </c>
      <c r="B87" s="134" t="s">
        <v>710</v>
      </c>
      <c r="C87" s="131">
        <v>1735</v>
      </c>
      <c r="D87" s="131">
        <v>97865529</v>
      </c>
      <c r="E87" s="131">
        <v>8639166.8983782697</v>
      </c>
      <c r="F87" s="131">
        <v>8424423.9447891749</v>
      </c>
      <c r="G87" s="131">
        <v>214742.95408912137</v>
      </c>
      <c r="H87" s="131">
        <v>3142763.5399142522</v>
      </c>
      <c r="I87" s="115">
        <v>1451</v>
      </c>
      <c r="J87" s="115">
        <v>120206576</v>
      </c>
      <c r="K87" s="115">
        <v>6779506.1998072295</v>
      </c>
      <c r="L87" s="115">
        <v>6529678.7626974145</v>
      </c>
      <c r="M87" s="115">
        <v>249827.41710983613</v>
      </c>
      <c r="N87" s="115">
        <v>3772696.3154684571</v>
      </c>
      <c r="O87" s="115">
        <v>3791810.9167700685</v>
      </c>
      <c r="P87" s="115">
        <v>26</v>
      </c>
      <c r="Q87" s="115">
        <v>815.84948659609358</v>
      </c>
    </row>
    <row r="88" spans="1:17">
      <c r="A88" s="129"/>
      <c r="B88" s="132"/>
      <c r="C88" s="127"/>
      <c r="D88" s="127"/>
      <c r="E88" s="127"/>
      <c r="F88" s="127"/>
      <c r="G88" s="127"/>
      <c r="H88" s="127"/>
      <c r="I88" s="114"/>
      <c r="J88" s="114"/>
      <c r="K88" s="114"/>
      <c r="L88" s="114"/>
      <c r="M88" s="114"/>
      <c r="N88" s="114"/>
      <c r="O88" s="114"/>
      <c r="P88" s="114"/>
      <c r="Q88" s="114"/>
    </row>
    <row r="89" spans="1:17">
      <c r="A89" s="129"/>
      <c r="B89" s="132" t="s">
        <v>711</v>
      </c>
      <c r="C89" s="127">
        <v>54</v>
      </c>
      <c r="D89" s="127">
        <v>1163437</v>
      </c>
      <c r="E89" s="127">
        <v>17904.09237891189</v>
      </c>
      <c r="F89" s="127">
        <v>6487.4375941470953</v>
      </c>
      <c r="G89" s="127">
        <v>11416.654784764791</v>
      </c>
      <c r="H89" s="127">
        <v>27325.475330584144</v>
      </c>
      <c r="I89" s="114">
        <v>64</v>
      </c>
      <c r="J89" s="114">
        <v>1596388</v>
      </c>
      <c r="K89" s="114">
        <v>17878.835226058975</v>
      </c>
      <c r="L89" s="114">
        <v>5359.8180230726148</v>
      </c>
      <c r="M89" s="114">
        <v>12519.017202986359</v>
      </c>
      <c r="N89" s="114">
        <v>43614.165942808366</v>
      </c>
      <c r="O89" s="114">
        <v>42900.300800525103</v>
      </c>
      <c r="P89" s="114">
        <v>0</v>
      </c>
      <c r="Q89" s="114">
        <v>0</v>
      </c>
    </row>
    <row r="90" spans="1:17">
      <c r="A90" s="135" t="s">
        <v>70</v>
      </c>
      <c r="B90" s="136"/>
      <c r="C90" s="137"/>
      <c r="D90" s="137"/>
      <c r="E90" s="137"/>
      <c r="F90" s="137"/>
      <c r="G90" s="137"/>
      <c r="H90" s="137"/>
      <c r="I90" s="137"/>
      <c r="J90" s="137"/>
      <c r="K90" s="137"/>
      <c r="L90" s="137"/>
      <c r="M90" s="137"/>
      <c r="N90" s="137"/>
    </row>
    <row r="91" spans="1:17">
      <c r="A91" s="128" t="s">
        <v>712</v>
      </c>
      <c r="I91" s="137"/>
      <c r="J91" s="137"/>
      <c r="K91" s="137"/>
      <c r="L91" s="137"/>
      <c r="M91" s="137"/>
      <c r="N91" s="137"/>
    </row>
    <row r="92" spans="1:17">
      <c r="A92" s="128" t="s">
        <v>713</v>
      </c>
      <c r="I92" s="137"/>
      <c r="J92" s="137"/>
      <c r="K92" s="137"/>
      <c r="L92" s="137"/>
      <c r="M92" s="137"/>
      <c r="N92" s="137"/>
    </row>
    <row r="93" spans="1:17">
      <c r="A93" s="128" t="s">
        <v>1103</v>
      </c>
    </row>
    <row r="94" spans="1:17">
      <c r="A94" s="1100" t="s">
        <v>78</v>
      </c>
      <c r="B94" s="1100"/>
    </row>
    <row r="98" spans="3:10">
      <c r="C98" s="138"/>
    </row>
    <row r="99" spans="3:10">
      <c r="C99" s="138"/>
    </row>
    <row r="100" spans="3:10">
      <c r="C100" s="138"/>
      <c r="I100" s="128"/>
      <c r="J100" s="128"/>
    </row>
  </sheetData>
  <mergeCells count="5">
    <mergeCell ref="I2:Q2"/>
    <mergeCell ref="A94:B94"/>
    <mergeCell ref="A2:A3"/>
    <mergeCell ref="B2:B3"/>
    <mergeCell ref="C2:H2"/>
  </mergeCells>
  <printOptions horizontalCentered="1"/>
  <pageMargins left="0.78431372549019618" right="0.78431372549019618" top="0.98039215686274517" bottom="0.98039215686274517" header="0.50980392156862753" footer="0.50980392156862753"/>
  <pageSetup paperSize="9" scale="2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6"/>
  <sheetViews>
    <sheetView zoomScaleNormal="100" workbookViewId="0">
      <selection activeCell="E23" sqref="E23"/>
    </sheetView>
  </sheetViews>
  <sheetFormatPr defaultColWidth="9.140625" defaultRowHeight="15"/>
  <cols>
    <col min="1" max="1" width="23.85546875" style="201" customWidth="1"/>
    <col min="2" max="2" width="12.85546875" style="201" customWidth="1"/>
    <col min="3" max="3" width="15.5703125" style="201" bestFit="1" customWidth="1"/>
    <col min="4" max="4" width="6.85546875" style="201" customWidth="1"/>
    <col min="5" max="5" width="15.5703125" style="201" bestFit="1" customWidth="1"/>
    <col min="6" max="6" width="15" style="201" bestFit="1" customWidth="1"/>
    <col min="7" max="7" width="14.140625" style="201" customWidth="1"/>
    <col min="8" max="8" width="15" style="201" bestFit="1" customWidth="1"/>
    <col min="9" max="9" width="15.5703125" style="201" bestFit="1" customWidth="1"/>
    <col min="10" max="10" width="15" style="201" bestFit="1" customWidth="1"/>
    <col min="11" max="11" width="15.5703125" style="201" bestFit="1" customWidth="1"/>
    <col min="12" max="12" width="15" style="201" bestFit="1" customWidth="1"/>
    <col min="13" max="13" width="15.5703125" style="201" bestFit="1" customWidth="1"/>
    <col min="14" max="16" width="15" style="201" bestFit="1" customWidth="1"/>
    <col min="17" max="17" width="15.5703125" style="201" bestFit="1" customWidth="1"/>
    <col min="18" max="18" width="4.5703125" style="201" bestFit="1" customWidth="1"/>
    <col min="19" max="16384" width="9.140625" style="201"/>
  </cols>
  <sheetData>
    <row r="1" spans="1:3">
      <c r="A1" s="472" t="s">
        <v>945</v>
      </c>
    </row>
    <row r="2" spans="1:3">
      <c r="A2" s="960" t="s">
        <v>1012</v>
      </c>
      <c r="B2" s="961" t="s">
        <v>1224</v>
      </c>
      <c r="C2" s="961"/>
    </row>
    <row r="3" spans="1:3" ht="30">
      <c r="A3" s="960"/>
      <c r="B3" s="473" t="s">
        <v>474</v>
      </c>
      <c r="C3" s="474" t="s">
        <v>1013</v>
      </c>
    </row>
    <row r="4" spans="1:3">
      <c r="A4" s="965" t="s">
        <v>1054</v>
      </c>
      <c r="B4" s="963"/>
      <c r="C4" s="964"/>
    </row>
    <row r="5" spans="1:3">
      <c r="A5" s="475" t="s">
        <v>1014</v>
      </c>
      <c r="B5" s="476">
        <v>48</v>
      </c>
      <c r="C5" s="477">
        <v>104179.94</v>
      </c>
    </row>
    <row r="6" spans="1:3">
      <c r="A6" s="478" t="s">
        <v>1015</v>
      </c>
      <c r="B6" s="476">
        <v>46</v>
      </c>
      <c r="C6" s="477">
        <v>67149.94</v>
      </c>
    </row>
    <row r="7" spans="1:3" ht="30">
      <c r="A7" s="479" t="s">
        <v>1016</v>
      </c>
      <c r="B7" s="476">
        <v>36</v>
      </c>
      <c r="C7" s="477">
        <v>37030</v>
      </c>
    </row>
    <row r="8" spans="1:3">
      <c r="A8" s="475" t="s">
        <v>1051</v>
      </c>
      <c r="B8" s="476">
        <v>48</v>
      </c>
      <c r="C8" s="476">
        <v>666.63</v>
      </c>
    </row>
    <row r="9" spans="1:3">
      <c r="A9" s="478" t="s">
        <v>1015</v>
      </c>
      <c r="B9" s="476">
        <v>7</v>
      </c>
      <c r="C9" s="476">
        <v>81.33</v>
      </c>
    </row>
    <row r="10" spans="1:3" ht="30">
      <c r="A10" s="479" t="s">
        <v>1016</v>
      </c>
      <c r="B10" s="480">
        <v>48</v>
      </c>
      <c r="C10" s="480">
        <v>582.70000000000005</v>
      </c>
    </row>
    <row r="11" spans="1:3">
      <c r="A11" s="475" t="s">
        <v>1017</v>
      </c>
      <c r="B11" s="477">
        <v>96</v>
      </c>
      <c r="C11" s="477">
        <v>104846.57</v>
      </c>
    </row>
    <row r="12" spans="1:3">
      <c r="A12" s="478" t="s">
        <v>1018</v>
      </c>
      <c r="B12" s="477">
        <v>53</v>
      </c>
      <c r="C12" s="477">
        <v>67231.27</v>
      </c>
    </row>
    <row r="13" spans="1:3" ht="30">
      <c r="A13" s="479" t="s">
        <v>1019</v>
      </c>
      <c r="B13" s="477">
        <v>84</v>
      </c>
      <c r="C13" s="477">
        <v>37612.699999999997</v>
      </c>
    </row>
    <row r="14" spans="1:3">
      <c r="A14" s="475" t="s">
        <v>1020</v>
      </c>
      <c r="B14" s="477">
        <v>0</v>
      </c>
      <c r="C14" s="477">
        <v>0</v>
      </c>
    </row>
    <row r="15" spans="1:3">
      <c r="A15" s="478" t="s">
        <v>1015</v>
      </c>
      <c r="B15" s="477">
        <v>0</v>
      </c>
      <c r="C15" s="477">
        <v>0</v>
      </c>
    </row>
    <row r="16" spans="1:3" ht="30">
      <c r="A16" s="479" t="s">
        <v>1016</v>
      </c>
      <c r="B16" s="477">
        <v>0</v>
      </c>
      <c r="C16" s="477">
        <v>0</v>
      </c>
    </row>
    <row r="17" spans="1:3">
      <c r="A17" s="475" t="s">
        <v>1021</v>
      </c>
      <c r="B17" s="477">
        <v>0</v>
      </c>
      <c r="C17" s="477">
        <v>0</v>
      </c>
    </row>
    <row r="18" spans="1:3">
      <c r="A18" s="478" t="s">
        <v>1015</v>
      </c>
      <c r="B18" s="477">
        <v>0</v>
      </c>
      <c r="C18" s="477">
        <v>0</v>
      </c>
    </row>
    <row r="19" spans="1:3" ht="30">
      <c r="A19" s="479" t="s">
        <v>1016</v>
      </c>
      <c r="B19" s="477">
        <v>0</v>
      </c>
      <c r="C19" s="477">
        <v>0</v>
      </c>
    </row>
    <row r="20" spans="1:3">
      <c r="A20" s="475" t="s">
        <v>1022</v>
      </c>
      <c r="B20" s="477">
        <v>0</v>
      </c>
      <c r="C20" s="477">
        <v>0</v>
      </c>
    </row>
    <row r="21" spans="1:3">
      <c r="A21" s="478" t="s">
        <v>1015</v>
      </c>
      <c r="B21" s="477">
        <v>0</v>
      </c>
      <c r="C21" s="477">
        <v>0</v>
      </c>
    </row>
    <row r="22" spans="1:3" ht="30">
      <c r="A22" s="479" t="s">
        <v>1016</v>
      </c>
      <c r="B22" s="477">
        <v>0</v>
      </c>
      <c r="C22" s="477">
        <v>0</v>
      </c>
    </row>
    <row r="23" spans="1:3" ht="30">
      <c r="A23" s="481" t="s">
        <v>1023</v>
      </c>
      <c r="B23" s="477">
        <v>96</v>
      </c>
      <c r="C23" s="477">
        <v>104846.57</v>
      </c>
    </row>
    <row r="24" spans="1:3">
      <c r="A24" s="478" t="s">
        <v>1018</v>
      </c>
      <c r="B24" s="477">
        <v>53</v>
      </c>
      <c r="C24" s="477">
        <v>67231.27</v>
      </c>
    </row>
    <row r="25" spans="1:3" ht="30">
      <c r="A25" s="482" t="s">
        <v>1019</v>
      </c>
      <c r="B25" s="483">
        <v>84</v>
      </c>
      <c r="C25" s="483">
        <v>37612.699999999997</v>
      </c>
    </row>
    <row r="26" spans="1:3">
      <c r="A26" s="484" t="s">
        <v>1024</v>
      </c>
      <c r="B26" s="477">
        <v>28</v>
      </c>
      <c r="C26" s="477">
        <v>25236.121600000002</v>
      </c>
    </row>
    <row r="27" spans="1:3">
      <c r="A27" s="485" t="s">
        <v>1025</v>
      </c>
      <c r="B27" s="476">
        <v>26</v>
      </c>
      <c r="C27" s="477">
        <v>25218.219000000001</v>
      </c>
    </row>
    <row r="28" spans="1:3">
      <c r="A28" s="485" t="s">
        <v>1026</v>
      </c>
      <c r="B28" s="476">
        <v>2</v>
      </c>
      <c r="C28" s="476">
        <v>17.9026</v>
      </c>
    </row>
    <row r="29" spans="1:3">
      <c r="A29" s="484" t="s">
        <v>1027</v>
      </c>
      <c r="B29" s="483">
        <v>266</v>
      </c>
      <c r="C29" s="483">
        <v>45667.079999999994</v>
      </c>
    </row>
    <row r="30" spans="1:3">
      <c r="A30" s="485" t="s">
        <v>1025</v>
      </c>
      <c r="B30" s="486">
        <v>254</v>
      </c>
      <c r="C30" s="483">
        <v>45601.499999999993</v>
      </c>
    </row>
    <row r="31" spans="1:3">
      <c r="A31" s="485" t="s">
        <v>1026</v>
      </c>
      <c r="B31" s="486">
        <v>12</v>
      </c>
      <c r="C31" s="483">
        <v>65.58</v>
      </c>
    </row>
    <row r="32" spans="1:3">
      <c r="A32" s="487" t="s">
        <v>1028</v>
      </c>
      <c r="B32" s="488">
        <v>25</v>
      </c>
      <c r="C32" s="483">
        <v>27407.51</v>
      </c>
    </row>
    <row r="33" spans="1:3">
      <c r="A33" s="485" t="s">
        <v>1025</v>
      </c>
      <c r="B33" s="488">
        <v>25</v>
      </c>
      <c r="C33" s="483">
        <v>27407.51</v>
      </c>
    </row>
    <row r="34" spans="1:3">
      <c r="A34" s="485" t="s">
        <v>1026</v>
      </c>
      <c r="B34" s="477">
        <v>0</v>
      </c>
      <c r="C34" s="477">
        <v>0</v>
      </c>
    </row>
    <row r="35" spans="1:3">
      <c r="A35" s="475" t="s">
        <v>1029</v>
      </c>
      <c r="B35" s="476">
        <v>18</v>
      </c>
      <c r="C35" s="483">
        <v>11549.58</v>
      </c>
    </row>
    <row r="36" spans="1:3">
      <c r="A36" s="478" t="s">
        <v>1030</v>
      </c>
      <c r="B36" s="476">
        <v>18</v>
      </c>
      <c r="C36" s="483">
        <v>11549.58</v>
      </c>
    </row>
    <row r="37" spans="1:3">
      <c r="A37" s="478" t="s">
        <v>1031</v>
      </c>
      <c r="B37" s="477">
        <v>0</v>
      </c>
      <c r="C37" s="477">
        <v>0</v>
      </c>
    </row>
    <row r="38" spans="1:3" ht="30">
      <c r="A38" s="481" t="s">
        <v>1032</v>
      </c>
      <c r="B38" s="477">
        <v>0</v>
      </c>
      <c r="C38" s="477">
        <v>0</v>
      </c>
    </row>
    <row r="39" spans="1:3">
      <c r="A39" s="478" t="s">
        <v>1015</v>
      </c>
      <c r="B39" s="477">
        <v>0</v>
      </c>
      <c r="C39" s="477">
        <v>0</v>
      </c>
    </row>
    <row r="40" spans="1:3" ht="30">
      <c r="A40" s="479" t="s">
        <v>1016</v>
      </c>
      <c r="B40" s="477">
        <v>0</v>
      </c>
      <c r="C40" s="477">
        <v>0</v>
      </c>
    </row>
    <row r="41" spans="1:3">
      <c r="A41" s="475" t="s">
        <v>1033</v>
      </c>
      <c r="B41" s="477">
        <v>433</v>
      </c>
      <c r="C41" s="477">
        <v>214706.8616</v>
      </c>
    </row>
    <row r="42" spans="1:3" ht="30">
      <c r="A42" s="479" t="s">
        <v>1034</v>
      </c>
      <c r="B42" s="477">
        <v>71</v>
      </c>
      <c r="C42" s="483">
        <v>78780.850000000006</v>
      </c>
    </row>
    <row r="43" spans="1:3" ht="45">
      <c r="A43" s="479" t="s">
        <v>1035</v>
      </c>
      <c r="B43" s="477">
        <v>403</v>
      </c>
      <c r="C43" s="483">
        <v>135923.41159999999</v>
      </c>
    </row>
    <row r="44" spans="1:3">
      <c r="A44" s="962" t="s">
        <v>1036</v>
      </c>
      <c r="B44" s="963"/>
      <c r="C44" s="964"/>
    </row>
    <row r="45" spans="1:3" ht="60">
      <c r="A45" s="487" t="s">
        <v>1052</v>
      </c>
      <c r="B45" s="489">
        <v>1019</v>
      </c>
      <c r="C45" s="490">
        <v>435603</v>
      </c>
    </row>
    <row r="46" spans="1:3" ht="30">
      <c r="A46" s="479" t="s">
        <v>1037</v>
      </c>
      <c r="B46" s="489">
        <v>541</v>
      </c>
      <c r="C46" s="490">
        <v>375489.8</v>
      </c>
    </row>
    <row r="47" spans="1:3" ht="45">
      <c r="A47" s="481" t="s">
        <v>1038</v>
      </c>
      <c r="B47" s="489">
        <v>21</v>
      </c>
      <c r="C47" s="490">
        <v>9588</v>
      </c>
    </row>
    <row r="48" spans="1:3" ht="30">
      <c r="A48" s="481" t="s">
        <v>1039</v>
      </c>
      <c r="B48" s="489">
        <v>1040</v>
      </c>
      <c r="C48" s="490">
        <v>445191</v>
      </c>
    </row>
    <row r="49" spans="1:16">
      <c r="A49" s="962" t="s">
        <v>1040</v>
      </c>
      <c r="B49" s="963"/>
      <c r="C49" s="964"/>
    </row>
    <row r="50" spans="1:16" ht="30">
      <c r="A50" s="487" t="s">
        <v>1041</v>
      </c>
      <c r="B50" s="477">
        <v>0</v>
      </c>
      <c r="C50" s="477">
        <v>0</v>
      </c>
    </row>
    <row r="51" spans="1:16">
      <c r="A51" s="491" t="s">
        <v>1042</v>
      </c>
      <c r="B51" s="492">
        <v>0</v>
      </c>
      <c r="C51" s="492">
        <v>0</v>
      </c>
    </row>
    <row r="52" spans="1:16">
      <c r="A52" s="491" t="s">
        <v>1043</v>
      </c>
      <c r="B52" s="477">
        <v>0</v>
      </c>
      <c r="C52" s="477">
        <v>0</v>
      </c>
    </row>
    <row r="53" spans="1:16" ht="30">
      <c r="A53" s="487" t="s">
        <v>1044</v>
      </c>
      <c r="B53" s="477">
        <v>6</v>
      </c>
      <c r="C53" s="477">
        <v>20294.899999999998</v>
      </c>
    </row>
    <row r="54" spans="1:16">
      <c r="A54" s="491" t="s">
        <v>1045</v>
      </c>
      <c r="B54" s="477">
        <v>5</v>
      </c>
      <c r="C54" s="477">
        <v>15124.599999999999</v>
      </c>
    </row>
    <row r="55" spans="1:16">
      <c r="A55" s="491" t="s">
        <v>1046</v>
      </c>
      <c r="B55" s="477">
        <v>1</v>
      </c>
      <c r="C55" s="477">
        <v>5170.3</v>
      </c>
    </row>
    <row r="56" spans="1:16" ht="45">
      <c r="A56" s="487" t="s">
        <v>1047</v>
      </c>
      <c r="B56" s="477">
        <v>6</v>
      </c>
      <c r="C56" s="477">
        <v>20294.899999999998</v>
      </c>
    </row>
    <row r="57" spans="1:16">
      <c r="A57" s="491" t="s">
        <v>1048</v>
      </c>
      <c r="B57" s="477">
        <v>5</v>
      </c>
      <c r="C57" s="477">
        <v>15124.599999999999</v>
      </c>
    </row>
    <row r="58" spans="1:16">
      <c r="A58" s="491" t="s">
        <v>1049</v>
      </c>
      <c r="B58" s="477">
        <v>1</v>
      </c>
      <c r="C58" s="477">
        <v>5170.3</v>
      </c>
    </row>
    <row r="59" spans="1:16">
      <c r="A59" s="493"/>
      <c r="B59" s="494"/>
      <c r="C59" s="494"/>
    </row>
    <row r="60" spans="1:16">
      <c r="A60" s="493" t="s">
        <v>1050</v>
      </c>
    </row>
    <row r="61" spans="1:16">
      <c r="A61" s="493" t="s">
        <v>1223</v>
      </c>
    </row>
    <row r="62" spans="1:16">
      <c r="A62" s="493" t="s">
        <v>1090</v>
      </c>
    </row>
    <row r="64" spans="1:16" ht="17.25" customHeight="1">
      <c r="A64" s="966" t="s">
        <v>1053</v>
      </c>
      <c r="B64" s="966"/>
      <c r="C64" s="966"/>
      <c r="D64" s="966"/>
      <c r="E64" s="966"/>
      <c r="F64" s="966"/>
      <c r="G64" s="966"/>
      <c r="H64" s="966"/>
      <c r="I64" s="966"/>
      <c r="J64" s="966"/>
      <c r="K64" s="966"/>
      <c r="L64" s="966"/>
      <c r="M64" s="966"/>
      <c r="N64" s="966"/>
      <c r="O64" s="966"/>
      <c r="P64" s="966"/>
    </row>
    <row r="65" spans="1:17" ht="17.25" customHeight="1">
      <c r="A65" s="362"/>
      <c r="B65" s="362"/>
      <c r="C65" s="362"/>
      <c r="D65" s="362"/>
      <c r="E65" s="362"/>
      <c r="F65" s="362"/>
      <c r="G65" s="362"/>
      <c r="H65" s="362"/>
      <c r="I65" s="362"/>
      <c r="J65" s="362"/>
      <c r="K65" s="362"/>
      <c r="L65" s="362"/>
      <c r="M65" s="362"/>
      <c r="N65" s="362"/>
      <c r="O65" s="362"/>
      <c r="P65" s="362"/>
    </row>
    <row r="66" spans="1:17" s="292" customFormat="1" ht="18" customHeight="1">
      <c r="A66" s="967" t="s">
        <v>87</v>
      </c>
      <c r="B66" s="970" t="s">
        <v>939</v>
      </c>
      <c r="C66" s="971"/>
      <c r="D66" s="976" t="s">
        <v>936</v>
      </c>
      <c r="E66" s="977"/>
      <c r="F66" s="977"/>
      <c r="G66" s="978"/>
      <c r="H66" s="976" t="s">
        <v>937</v>
      </c>
      <c r="I66" s="977"/>
      <c r="J66" s="977"/>
      <c r="K66" s="978"/>
      <c r="L66" s="976" t="s">
        <v>938</v>
      </c>
      <c r="M66" s="977"/>
      <c r="N66" s="977"/>
      <c r="O66" s="977"/>
      <c r="P66" s="977"/>
      <c r="Q66" s="978"/>
    </row>
    <row r="67" spans="1:17" s="292" customFormat="1" ht="18" customHeight="1">
      <c r="A67" s="968"/>
      <c r="B67" s="972"/>
      <c r="C67" s="973"/>
      <c r="D67" s="967" t="s">
        <v>103</v>
      </c>
      <c r="E67" s="979"/>
      <c r="F67" s="967" t="s">
        <v>104</v>
      </c>
      <c r="G67" s="979"/>
      <c r="H67" s="967" t="s">
        <v>105</v>
      </c>
      <c r="I67" s="979"/>
      <c r="J67" s="967" t="s">
        <v>106</v>
      </c>
      <c r="K67" s="979"/>
      <c r="L67" s="976" t="s">
        <v>107</v>
      </c>
      <c r="M67" s="977"/>
      <c r="N67" s="977"/>
      <c r="O67" s="978"/>
      <c r="P67" s="967" t="s">
        <v>108</v>
      </c>
      <c r="Q67" s="979"/>
    </row>
    <row r="68" spans="1:17" s="292" customFormat="1" ht="18" customHeight="1">
      <c r="A68" s="968"/>
      <c r="B68" s="974"/>
      <c r="C68" s="975"/>
      <c r="D68" s="969"/>
      <c r="E68" s="980"/>
      <c r="F68" s="969"/>
      <c r="G68" s="980"/>
      <c r="H68" s="969"/>
      <c r="I68" s="980"/>
      <c r="J68" s="969"/>
      <c r="K68" s="980"/>
      <c r="L68" s="981" t="s">
        <v>109</v>
      </c>
      <c r="M68" s="982"/>
      <c r="N68" s="981" t="s">
        <v>110</v>
      </c>
      <c r="O68" s="982"/>
      <c r="P68" s="969"/>
      <c r="Q68" s="980"/>
    </row>
    <row r="69" spans="1:17" s="292" customFormat="1" ht="30" customHeight="1">
      <c r="A69" s="969"/>
      <c r="B69" s="187" t="s">
        <v>111</v>
      </c>
      <c r="C69" s="187" t="s">
        <v>560</v>
      </c>
      <c r="D69" s="187" t="s">
        <v>111</v>
      </c>
      <c r="E69" s="187" t="s">
        <v>560</v>
      </c>
      <c r="F69" s="187" t="s">
        <v>111</v>
      </c>
      <c r="G69" s="187" t="s">
        <v>560</v>
      </c>
      <c r="H69" s="187" t="s">
        <v>111</v>
      </c>
      <c r="I69" s="187" t="s">
        <v>560</v>
      </c>
      <c r="J69" s="187" t="s">
        <v>111</v>
      </c>
      <c r="K69" s="187" t="s">
        <v>560</v>
      </c>
      <c r="L69" s="187" t="s">
        <v>111</v>
      </c>
      <c r="M69" s="187" t="s">
        <v>560</v>
      </c>
      <c r="N69" s="187" t="s">
        <v>111</v>
      </c>
      <c r="O69" s="187" t="s">
        <v>560</v>
      </c>
      <c r="P69" s="187" t="s">
        <v>111</v>
      </c>
      <c r="Q69" s="187" t="s">
        <v>560</v>
      </c>
    </row>
    <row r="70" spans="1:17" s="266" customFormat="1" ht="15" customHeight="1">
      <c r="A70" s="188" t="s">
        <v>95</v>
      </c>
      <c r="B70" s="190">
        <f t="shared" ref="B70:C72" si="0">D70+F70+P70</f>
        <v>96</v>
      </c>
      <c r="C70" s="190">
        <f t="shared" si="0"/>
        <v>120706.36</v>
      </c>
      <c r="D70" s="191">
        <v>57</v>
      </c>
      <c r="E70" s="495">
        <v>46059.73</v>
      </c>
      <c r="F70" s="191">
        <v>21</v>
      </c>
      <c r="G70" s="495">
        <v>64058.61</v>
      </c>
      <c r="H70" s="191">
        <v>23</v>
      </c>
      <c r="I70" s="495">
        <v>79088.63</v>
      </c>
      <c r="J70" s="191">
        <v>55</v>
      </c>
      <c r="K70" s="495">
        <v>31029.71</v>
      </c>
      <c r="L70" s="191">
        <v>1</v>
      </c>
      <c r="M70" s="495">
        <v>9.5</v>
      </c>
      <c r="N70" s="191">
        <v>77</v>
      </c>
      <c r="O70" s="495">
        <v>110108.84</v>
      </c>
      <c r="P70" s="190">
        <v>18</v>
      </c>
      <c r="Q70" s="495">
        <v>10588.02</v>
      </c>
    </row>
    <row r="71" spans="1:17" s="266" customFormat="1" ht="15" customHeight="1">
      <c r="A71" s="188" t="s">
        <v>96</v>
      </c>
      <c r="B71" s="190">
        <f t="shared" si="0"/>
        <v>145</v>
      </c>
      <c r="C71" s="190">
        <f t="shared" si="0"/>
        <v>139670.76714198501</v>
      </c>
      <c r="D71" s="472">
        <v>96</v>
      </c>
      <c r="E71" s="190">
        <v>104846.5857756</v>
      </c>
      <c r="F71" s="190">
        <v>28</v>
      </c>
      <c r="G71" s="190">
        <v>25235.911366385004</v>
      </c>
      <c r="H71" s="190">
        <v>28</v>
      </c>
      <c r="I71" s="190">
        <v>25235.911366385</v>
      </c>
      <c r="J71" s="190">
        <v>96</v>
      </c>
      <c r="K71" s="190">
        <v>104846.5857756</v>
      </c>
      <c r="L71" s="190">
        <v>7</v>
      </c>
      <c r="M71" s="190">
        <v>120.69</v>
      </c>
      <c r="N71" s="190">
        <v>117</v>
      </c>
      <c r="O71" s="190">
        <v>129961.807141985</v>
      </c>
      <c r="P71" s="190">
        <f>SUM(P72:P80)</f>
        <v>21</v>
      </c>
      <c r="Q71" s="190">
        <f>SUM(Q72:Q80)</f>
        <v>9588.27</v>
      </c>
    </row>
    <row r="72" spans="1:17" s="265" customFormat="1" ht="13.5" customHeight="1">
      <c r="A72" s="496">
        <v>44287</v>
      </c>
      <c r="B72" s="198">
        <f t="shared" si="0"/>
        <v>16</v>
      </c>
      <c r="C72" s="198">
        <f t="shared" si="0"/>
        <v>6869.3099999999995</v>
      </c>
      <c r="D72" s="198">
        <v>7</v>
      </c>
      <c r="E72" s="198">
        <v>3008.58</v>
      </c>
      <c r="F72" s="198">
        <v>3</v>
      </c>
      <c r="G72" s="198">
        <v>279.64</v>
      </c>
      <c r="H72" s="198">
        <v>3</v>
      </c>
      <c r="I72" s="198">
        <v>279.64</v>
      </c>
      <c r="J72" s="198">
        <v>7</v>
      </c>
      <c r="K72" s="198">
        <v>3008.58</v>
      </c>
      <c r="L72" s="198">
        <v>1</v>
      </c>
      <c r="M72" s="198">
        <v>9.8699999999999992</v>
      </c>
      <c r="N72" s="198">
        <v>9</v>
      </c>
      <c r="O72" s="198">
        <v>3278.35</v>
      </c>
      <c r="P72" s="198">
        <v>6</v>
      </c>
      <c r="Q72" s="497">
        <v>3581.0899999999997</v>
      </c>
    </row>
    <row r="73" spans="1:17" s="265" customFormat="1" ht="13.5" customHeight="1">
      <c r="A73" s="496">
        <v>44317</v>
      </c>
      <c r="B73" s="198">
        <f t="shared" ref="B73:B80" si="1">D73+F73+P73</f>
        <v>2</v>
      </c>
      <c r="C73" s="198">
        <f t="shared" ref="C73:C80" si="2">E73+G73+Q73</f>
        <v>26.12</v>
      </c>
      <c r="D73" s="198">
        <v>1</v>
      </c>
      <c r="E73" s="198">
        <v>1.1200000000000001</v>
      </c>
      <c r="F73" s="198">
        <v>1</v>
      </c>
      <c r="G73" s="198">
        <v>25</v>
      </c>
      <c r="H73" s="198">
        <v>1</v>
      </c>
      <c r="I73" s="198">
        <v>25</v>
      </c>
      <c r="J73" s="198">
        <v>1</v>
      </c>
      <c r="K73" s="198">
        <v>1.1200000000000001</v>
      </c>
      <c r="L73" s="198">
        <v>0</v>
      </c>
      <c r="M73" s="198">
        <v>0</v>
      </c>
      <c r="N73" s="198">
        <v>2</v>
      </c>
      <c r="O73" s="198">
        <v>26.12</v>
      </c>
      <c r="P73" s="198">
        <v>0</v>
      </c>
      <c r="Q73" s="497">
        <v>0</v>
      </c>
    </row>
    <row r="74" spans="1:17" s="265" customFormat="1" ht="13.5" customHeight="1">
      <c r="A74" s="496">
        <v>44349</v>
      </c>
      <c r="B74" s="198">
        <f t="shared" si="1"/>
        <v>10</v>
      </c>
      <c r="C74" s="198">
        <f t="shared" si="2"/>
        <v>9549.92</v>
      </c>
      <c r="D74" s="198">
        <v>8</v>
      </c>
      <c r="E74" s="198">
        <v>9145.82</v>
      </c>
      <c r="F74" s="198">
        <v>2</v>
      </c>
      <c r="G74" s="198">
        <v>404.1</v>
      </c>
      <c r="H74" s="198">
        <v>2</v>
      </c>
      <c r="I74" s="198">
        <v>404.1</v>
      </c>
      <c r="J74" s="198">
        <v>8</v>
      </c>
      <c r="K74" s="198">
        <v>9145.82</v>
      </c>
      <c r="L74" s="198">
        <v>0</v>
      </c>
      <c r="M74" s="198">
        <v>0</v>
      </c>
      <c r="N74" s="198">
        <v>10</v>
      </c>
      <c r="O74" s="198">
        <v>9549.92</v>
      </c>
      <c r="P74" s="198">
        <v>0</v>
      </c>
      <c r="Q74" s="497">
        <v>0</v>
      </c>
    </row>
    <row r="75" spans="1:17" s="265" customFormat="1" ht="13.5" customHeight="1">
      <c r="A75" s="496">
        <v>44379</v>
      </c>
      <c r="B75" s="198">
        <f t="shared" si="1"/>
        <v>14</v>
      </c>
      <c r="C75" s="198">
        <f t="shared" si="2"/>
        <v>15060.77</v>
      </c>
      <c r="D75" s="198">
        <v>8</v>
      </c>
      <c r="E75" s="198">
        <v>13198.25</v>
      </c>
      <c r="F75" s="198">
        <v>2</v>
      </c>
      <c r="G75" s="198">
        <v>54.12</v>
      </c>
      <c r="H75" s="198">
        <v>2</v>
      </c>
      <c r="I75" s="198">
        <v>54.122392895000004</v>
      </c>
      <c r="J75" s="198">
        <v>8</v>
      </c>
      <c r="K75" s="198">
        <v>13198.251345199998</v>
      </c>
      <c r="L75" s="198">
        <v>1</v>
      </c>
      <c r="M75" s="198">
        <v>5</v>
      </c>
      <c r="N75" s="198">
        <v>9</v>
      </c>
      <c r="O75" s="198">
        <v>13247.373738094999</v>
      </c>
      <c r="P75" s="198">
        <v>4</v>
      </c>
      <c r="Q75" s="497">
        <v>1808.4</v>
      </c>
    </row>
    <row r="76" spans="1:17" s="265" customFormat="1" ht="13.5" customHeight="1">
      <c r="A76" s="496">
        <v>44409</v>
      </c>
      <c r="B76" s="198">
        <f t="shared" si="1"/>
        <v>15</v>
      </c>
      <c r="C76" s="198">
        <f t="shared" si="2"/>
        <v>20546.150000000001</v>
      </c>
      <c r="D76" s="198">
        <v>14</v>
      </c>
      <c r="E76" s="198">
        <v>20516.650000000001</v>
      </c>
      <c r="F76" s="198">
        <v>1</v>
      </c>
      <c r="G76" s="198">
        <v>29.5</v>
      </c>
      <c r="H76" s="198">
        <v>1</v>
      </c>
      <c r="I76" s="198">
        <v>29.5</v>
      </c>
      <c r="J76" s="198">
        <v>14</v>
      </c>
      <c r="K76" s="198">
        <v>20516.650000000001</v>
      </c>
      <c r="L76" s="198">
        <v>1</v>
      </c>
      <c r="M76" s="198">
        <v>29.5</v>
      </c>
      <c r="N76" s="198">
        <v>14</v>
      </c>
      <c r="O76" s="198">
        <v>20516.650000000001</v>
      </c>
      <c r="P76" s="198">
        <v>0</v>
      </c>
      <c r="Q76" s="497">
        <v>0</v>
      </c>
    </row>
    <row r="77" spans="1:17" s="292" customFormat="1" ht="15" customHeight="1">
      <c r="A77" s="496" t="s">
        <v>102</v>
      </c>
      <c r="B77" s="198">
        <f t="shared" si="1"/>
        <v>16</v>
      </c>
      <c r="C77" s="198">
        <f t="shared" si="2"/>
        <v>5661.6399999999994</v>
      </c>
      <c r="D77" s="198">
        <v>11</v>
      </c>
      <c r="E77" s="198">
        <v>3943</v>
      </c>
      <c r="F77" s="198">
        <v>1</v>
      </c>
      <c r="G77" s="198">
        <v>24.96</v>
      </c>
      <c r="H77" s="498">
        <v>1</v>
      </c>
      <c r="I77" s="499">
        <v>24.96</v>
      </c>
      <c r="J77" s="499">
        <v>11</v>
      </c>
      <c r="K77" s="198">
        <v>3942.96</v>
      </c>
      <c r="L77" s="197">
        <v>0</v>
      </c>
      <c r="M77" s="197">
        <v>0</v>
      </c>
      <c r="N77" s="197">
        <v>12</v>
      </c>
      <c r="O77" s="198">
        <v>3967.92</v>
      </c>
      <c r="P77" s="198">
        <v>4</v>
      </c>
      <c r="Q77" s="497">
        <v>1693.6799999999998</v>
      </c>
    </row>
    <row r="78" spans="1:17" s="292" customFormat="1" ht="15" customHeight="1">
      <c r="A78" s="496">
        <v>44500</v>
      </c>
      <c r="B78" s="198">
        <f t="shared" si="1"/>
        <v>23</v>
      </c>
      <c r="C78" s="198">
        <f t="shared" si="2"/>
        <v>5832.58</v>
      </c>
      <c r="D78" s="500">
        <v>13</v>
      </c>
      <c r="E78" s="198">
        <v>3047</v>
      </c>
      <c r="F78" s="500">
        <v>5</v>
      </c>
      <c r="G78" s="501">
        <v>786.48</v>
      </c>
      <c r="H78" s="500">
        <v>5</v>
      </c>
      <c r="I78" s="501">
        <v>786.48</v>
      </c>
      <c r="J78" s="500">
        <v>13</v>
      </c>
      <c r="K78" s="198">
        <v>3047</v>
      </c>
      <c r="L78" s="502">
        <v>1</v>
      </c>
      <c r="M78" s="502">
        <v>1.6</v>
      </c>
      <c r="N78" s="197">
        <v>17</v>
      </c>
      <c r="O78" s="198">
        <v>3831.88</v>
      </c>
      <c r="P78" s="500">
        <v>5</v>
      </c>
      <c r="Q78" s="497">
        <v>1999.1</v>
      </c>
    </row>
    <row r="79" spans="1:17" s="292" customFormat="1" ht="15" customHeight="1">
      <c r="A79" s="496">
        <v>44501</v>
      </c>
      <c r="B79" s="198">
        <f t="shared" si="1"/>
        <v>18</v>
      </c>
      <c r="C79" s="198">
        <f t="shared" si="2"/>
        <v>57410.420326300009</v>
      </c>
      <c r="D79" s="498">
        <v>14</v>
      </c>
      <c r="E79" s="198">
        <v>36305.440409300005</v>
      </c>
      <c r="F79" s="500">
        <v>3</v>
      </c>
      <c r="G79" s="198">
        <v>21054.979917000001</v>
      </c>
      <c r="H79" s="500">
        <v>3</v>
      </c>
      <c r="I79" s="198">
        <v>21054.979917000001</v>
      </c>
      <c r="J79" s="500">
        <v>14</v>
      </c>
      <c r="K79" s="198">
        <v>36305.440409300005</v>
      </c>
      <c r="L79" s="502">
        <v>1</v>
      </c>
      <c r="M79" s="502">
        <v>24.9</v>
      </c>
      <c r="N79" s="197">
        <v>16</v>
      </c>
      <c r="O79" s="198">
        <v>57335.520326300008</v>
      </c>
      <c r="P79" s="500">
        <v>1</v>
      </c>
      <c r="Q79" s="497">
        <v>50</v>
      </c>
    </row>
    <row r="80" spans="1:17" s="292" customFormat="1" ht="15" customHeight="1">
      <c r="A80" s="559">
        <v>44531</v>
      </c>
      <c r="B80" s="198">
        <f t="shared" si="1"/>
        <v>31</v>
      </c>
      <c r="C80" s="198">
        <f t="shared" si="2"/>
        <v>18714.216425860002</v>
      </c>
      <c r="D80" s="560">
        <v>20</v>
      </c>
      <c r="E80" s="198">
        <v>15681.09</v>
      </c>
      <c r="F80" s="292">
        <v>10</v>
      </c>
      <c r="G80" s="198">
        <v>2577.1264258600004</v>
      </c>
      <c r="H80" s="500">
        <v>10</v>
      </c>
      <c r="I80" s="198">
        <v>2577.1264258600004</v>
      </c>
      <c r="J80" s="500">
        <v>20</v>
      </c>
      <c r="K80" s="198">
        <v>15681.09</v>
      </c>
      <c r="L80" s="502">
        <v>2</v>
      </c>
      <c r="M80" s="197">
        <v>49.82</v>
      </c>
      <c r="N80" s="500">
        <v>28</v>
      </c>
      <c r="O80" s="198">
        <v>18208.396425859995</v>
      </c>
      <c r="P80" s="500">
        <v>1</v>
      </c>
      <c r="Q80" s="497">
        <v>456</v>
      </c>
    </row>
    <row r="81" spans="1:17" s="265" customFormat="1" ht="34.5" customHeight="1">
      <c r="A81" s="985" t="s">
        <v>1088</v>
      </c>
      <c r="B81" s="985"/>
      <c r="C81" s="985"/>
      <c r="D81" s="985"/>
      <c r="E81" s="985"/>
      <c r="F81" s="985"/>
      <c r="G81" s="985"/>
      <c r="H81" s="985"/>
      <c r="I81" s="985"/>
      <c r="J81" s="985"/>
      <c r="K81" s="985"/>
      <c r="L81" s="985"/>
      <c r="M81" s="985"/>
      <c r="N81" s="985"/>
      <c r="O81" s="985"/>
      <c r="P81" s="985"/>
      <c r="Q81" s="985"/>
    </row>
    <row r="82" spans="1:17" s="265" customFormat="1" ht="13.5" customHeight="1">
      <c r="A82" s="983" t="s">
        <v>946</v>
      </c>
      <c r="B82" s="983"/>
      <c r="C82" s="983"/>
      <c r="D82" s="983"/>
      <c r="E82" s="983"/>
      <c r="F82" s="983"/>
      <c r="G82" s="983"/>
      <c r="H82" s="983"/>
      <c r="I82" s="983"/>
      <c r="J82" s="983"/>
      <c r="K82" s="983"/>
      <c r="L82" s="983"/>
      <c r="M82" s="983"/>
      <c r="N82" s="983"/>
      <c r="O82" s="983"/>
      <c r="P82" s="983"/>
      <c r="Q82" s="983"/>
    </row>
    <row r="83" spans="1:17" s="265" customFormat="1" ht="13.5" customHeight="1">
      <c r="A83" s="983" t="s">
        <v>947</v>
      </c>
      <c r="B83" s="983"/>
      <c r="C83" s="983"/>
      <c r="D83" s="983"/>
      <c r="E83" s="983"/>
      <c r="F83" s="983"/>
      <c r="G83" s="983"/>
      <c r="H83" s="983"/>
      <c r="I83" s="983"/>
      <c r="J83" s="503"/>
      <c r="K83" s="503"/>
      <c r="L83" s="503"/>
      <c r="M83" s="503"/>
      <c r="N83" s="503"/>
      <c r="O83" s="504"/>
      <c r="P83" s="504"/>
      <c r="Q83" s="503"/>
    </row>
    <row r="84" spans="1:17" s="265" customFormat="1" ht="13.5" customHeight="1">
      <c r="A84" s="983" t="s">
        <v>1089</v>
      </c>
      <c r="B84" s="983"/>
      <c r="C84" s="983"/>
      <c r="D84" s="983"/>
      <c r="E84" s="983"/>
      <c r="F84" s="983"/>
      <c r="G84" s="503"/>
      <c r="H84" s="503"/>
      <c r="I84" s="503"/>
      <c r="J84" s="503"/>
      <c r="K84" s="503"/>
      <c r="L84" s="503"/>
      <c r="M84" s="503"/>
      <c r="N84" s="503"/>
      <c r="O84" s="504"/>
      <c r="P84" s="504"/>
      <c r="Q84" s="503"/>
    </row>
    <row r="85" spans="1:17" s="265" customFormat="1" ht="13.5" customHeight="1">
      <c r="A85" s="984" t="s">
        <v>1092</v>
      </c>
      <c r="B85" s="984"/>
      <c r="C85" s="984"/>
      <c r="D85" s="984"/>
      <c r="E85" s="984"/>
      <c r="F85" s="984"/>
      <c r="G85" s="984"/>
      <c r="H85" s="984"/>
      <c r="I85" s="984"/>
      <c r="J85" s="984"/>
      <c r="K85" s="984"/>
      <c r="L85" s="984"/>
      <c r="M85" s="984"/>
      <c r="N85" s="984"/>
      <c r="O85" s="984"/>
      <c r="P85" s="984"/>
      <c r="Q85" s="984"/>
    </row>
    <row r="86" spans="1:17" s="265" customFormat="1" ht="13.5" customHeight="1">
      <c r="A86" s="984" t="s">
        <v>78</v>
      </c>
      <c r="B86" s="984"/>
      <c r="C86" s="984"/>
      <c r="D86" s="984"/>
      <c r="E86" s="984"/>
      <c r="F86" s="984"/>
      <c r="G86" s="984"/>
      <c r="H86" s="984"/>
      <c r="I86" s="984"/>
      <c r="J86" s="984"/>
      <c r="K86" s="984"/>
      <c r="L86" s="984"/>
      <c r="M86" s="984"/>
      <c r="N86" s="984"/>
      <c r="O86" s="984"/>
      <c r="P86" s="984"/>
      <c r="Q86" s="984"/>
    </row>
    <row r="87" spans="1:17">
      <c r="D87" s="446"/>
      <c r="E87" s="446"/>
      <c r="F87" s="446"/>
      <c r="G87" s="446"/>
      <c r="H87" s="446"/>
      <c r="I87" s="446"/>
      <c r="J87" s="446"/>
      <c r="K87" s="446"/>
      <c r="L87" s="446"/>
      <c r="M87" s="446"/>
      <c r="N87" s="446"/>
      <c r="O87" s="446"/>
    </row>
    <row r="88" spans="1:17">
      <c r="D88" s="446"/>
      <c r="E88" s="446"/>
      <c r="F88" s="446"/>
      <c r="G88" s="446"/>
      <c r="H88" s="446"/>
      <c r="I88" s="446"/>
      <c r="J88" s="446"/>
      <c r="K88" s="446"/>
      <c r="L88" s="446"/>
      <c r="M88" s="446"/>
      <c r="N88" s="446"/>
      <c r="O88" s="446"/>
      <c r="P88" s="446"/>
      <c r="Q88" s="446"/>
    </row>
    <row r="89" spans="1:17">
      <c r="I89" s="446"/>
    </row>
    <row r="90" spans="1:17">
      <c r="G90" s="446"/>
    </row>
    <row r="131" spans="4:7">
      <c r="D131" s="505"/>
      <c r="E131" s="505"/>
      <c r="F131" s="505"/>
      <c r="G131" s="505"/>
    </row>
    <row r="136" spans="4:7">
      <c r="D136" s="505"/>
      <c r="E136" s="505"/>
      <c r="F136" s="505"/>
      <c r="G136" s="505"/>
    </row>
  </sheetData>
  <mergeCells count="25">
    <mergeCell ref="A82:Q82"/>
    <mergeCell ref="N68:O68"/>
    <mergeCell ref="A86:Q86"/>
    <mergeCell ref="A83:I83"/>
    <mergeCell ref="A81:Q81"/>
    <mergeCell ref="A84:F84"/>
    <mergeCell ref="A85:Q85"/>
    <mergeCell ref="A64:P64"/>
    <mergeCell ref="A66:A69"/>
    <mergeCell ref="B66:C68"/>
    <mergeCell ref="D66:G66"/>
    <mergeCell ref="H66:K66"/>
    <mergeCell ref="L66:Q66"/>
    <mergeCell ref="H67:I68"/>
    <mergeCell ref="L68:M68"/>
    <mergeCell ref="P67:Q68"/>
    <mergeCell ref="L67:O67"/>
    <mergeCell ref="J67:K68"/>
    <mergeCell ref="F67:G68"/>
    <mergeCell ref="D67:E68"/>
    <mergeCell ref="A2:A3"/>
    <mergeCell ref="B2:C2"/>
    <mergeCell ref="A49:C49"/>
    <mergeCell ref="A44:C44"/>
    <mergeCell ref="A4:C4"/>
  </mergeCells>
  <printOptions horizontalCentered="1"/>
  <pageMargins left="0.78431372549019618" right="0.78431372549019618" top="0.98039215686274517" bottom="0.98039215686274517" header="0.50980392156862753" footer="0.50980392156862753"/>
  <pageSetup paperSize="9" scale="27"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M10" sqref="M10"/>
    </sheetView>
  </sheetViews>
  <sheetFormatPr defaultColWidth="9.140625" defaultRowHeight="15"/>
  <cols>
    <col min="1" max="1" width="11.5703125" style="17" bestFit="1" customWidth="1"/>
    <col min="2" max="7" width="12.140625" style="17" bestFit="1" customWidth="1"/>
    <col min="8" max="8" width="15" style="17" bestFit="1" customWidth="1"/>
    <col min="9" max="9" width="9.5703125" style="17" bestFit="1" customWidth="1"/>
    <col min="10" max="10" width="19.42578125" style="17" bestFit="1" customWidth="1"/>
    <col min="11" max="11" width="4.5703125" style="17" bestFit="1" customWidth="1"/>
    <col min="12" max="16384" width="9.140625" style="17"/>
  </cols>
  <sheetData>
    <row r="1" spans="1:10" ht="15.75" customHeight="1">
      <c r="A1" s="947" t="s">
        <v>984</v>
      </c>
      <c r="B1" s="947"/>
      <c r="C1" s="947"/>
      <c r="D1" s="947"/>
      <c r="E1" s="947"/>
      <c r="F1" s="947"/>
      <c r="G1" s="947"/>
      <c r="H1" s="947"/>
      <c r="I1" s="947"/>
    </row>
    <row r="2" spans="1:10" s="35" customFormat="1" ht="18.75" customHeight="1">
      <c r="A2" s="958" t="s">
        <v>458</v>
      </c>
      <c r="B2" s="996" t="s">
        <v>77</v>
      </c>
      <c r="C2" s="1002"/>
      <c r="D2" s="997"/>
      <c r="E2" s="996" t="s">
        <v>108</v>
      </c>
      <c r="F2" s="1002"/>
      <c r="G2" s="997"/>
      <c r="H2" s="996" t="s">
        <v>90</v>
      </c>
      <c r="I2" s="1002"/>
      <c r="J2" s="997"/>
    </row>
    <row r="3" spans="1:10" s="35" customFormat="1" ht="34.5" customHeight="1">
      <c r="A3" s="1055"/>
      <c r="B3" s="173" t="s">
        <v>459</v>
      </c>
      <c r="C3" s="173" t="s">
        <v>460</v>
      </c>
      <c r="D3" s="173" t="s">
        <v>461</v>
      </c>
      <c r="E3" s="173" t="s">
        <v>459</v>
      </c>
      <c r="F3" s="173" t="s">
        <v>460</v>
      </c>
      <c r="G3" s="173" t="s">
        <v>461</v>
      </c>
      <c r="H3" s="173" t="s">
        <v>459</v>
      </c>
      <c r="I3" s="173" t="s">
        <v>460</v>
      </c>
      <c r="J3" s="173" t="s">
        <v>462</v>
      </c>
    </row>
    <row r="4" spans="1:10" s="42" customFormat="1" ht="22.5" customHeight="1">
      <c r="A4" s="257" t="s">
        <v>95</v>
      </c>
      <c r="B4" s="258">
        <v>835991.4</v>
      </c>
      <c r="C4" s="258">
        <v>968793.71</v>
      </c>
      <c r="D4" s="259">
        <v>-116871.28</v>
      </c>
      <c r="E4" s="258">
        <v>1761622.26</v>
      </c>
      <c r="F4" s="258">
        <v>1523755.67</v>
      </c>
      <c r="G4" s="258">
        <v>257455.68</v>
      </c>
      <c r="H4" s="258">
        <v>2597613.66</v>
      </c>
      <c r="I4" s="258">
        <v>2492549.38</v>
      </c>
      <c r="J4" s="258">
        <v>140584.4</v>
      </c>
    </row>
    <row r="5" spans="1:10" s="42" customFormat="1" ht="22.5" customHeight="1">
      <c r="A5" s="257" t="s">
        <v>96</v>
      </c>
      <c r="B5" s="258">
        <v>884381.66</v>
      </c>
      <c r="C5" s="258">
        <v>773957.15</v>
      </c>
      <c r="D5" s="259">
        <v>110424.51</v>
      </c>
      <c r="E5" s="258">
        <v>1238630.6000000001</v>
      </c>
      <c r="F5" s="258">
        <v>1144303.8799999999</v>
      </c>
      <c r="G5" s="258">
        <v>94326.720000000001</v>
      </c>
      <c r="H5" s="258">
        <v>2123012.2599999998</v>
      </c>
      <c r="I5" s="258">
        <v>1918261.03</v>
      </c>
      <c r="J5" s="258">
        <v>204751.23</v>
      </c>
    </row>
    <row r="6" spans="1:10" s="35" customFormat="1" ht="22.5" customHeight="1">
      <c r="A6" s="113" t="s">
        <v>97</v>
      </c>
      <c r="B6" s="260">
        <v>69153.47</v>
      </c>
      <c r="C6" s="260">
        <v>63627.11</v>
      </c>
      <c r="D6" s="260">
        <v>5526.36</v>
      </c>
      <c r="E6" s="261">
        <v>115169.41</v>
      </c>
      <c r="F6" s="260">
        <v>93581.01</v>
      </c>
      <c r="G6" s="260">
        <v>21588.400000000001</v>
      </c>
      <c r="H6" s="261">
        <v>184322.88</v>
      </c>
      <c r="I6" s="261">
        <v>157208.12</v>
      </c>
      <c r="J6" s="260">
        <v>27114.76</v>
      </c>
    </row>
    <row r="7" spans="1:10" s="35" customFormat="1" ht="22.5" customHeight="1">
      <c r="A7" s="113" t="s">
        <v>98</v>
      </c>
      <c r="B7" s="260">
        <v>75375.259999999995</v>
      </c>
      <c r="C7" s="260">
        <v>74899.509999999995</v>
      </c>
      <c r="D7" s="260">
        <v>475.75</v>
      </c>
      <c r="E7" s="261">
        <v>160997.71</v>
      </c>
      <c r="F7" s="261">
        <v>156759.59</v>
      </c>
      <c r="G7" s="260">
        <v>4238.12</v>
      </c>
      <c r="H7" s="261">
        <v>236372.97</v>
      </c>
      <c r="I7" s="261">
        <v>231659.1</v>
      </c>
      <c r="J7" s="260">
        <v>4713.87</v>
      </c>
    </row>
    <row r="8" spans="1:10" s="35" customFormat="1" ht="22.5" customHeight="1">
      <c r="A8" s="113" t="s">
        <v>99</v>
      </c>
      <c r="B8" s="260">
        <v>83006.33</v>
      </c>
      <c r="C8" s="260">
        <v>76569.25</v>
      </c>
      <c r="D8" s="260">
        <v>6437.08</v>
      </c>
      <c r="E8" s="261">
        <v>162702.89000000001</v>
      </c>
      <c r="F8" s="261">
        <v>156253.88</v>
      </c>
      <c r="G8" s="260">
        <v>6449.01</v>
      </c>
      <c r="H8" s="261">
        <v>245709.22</v>
      </c>
      <c r="I8" s="261">
        <v>232823.13</v>
      </c>
      <c r="J8" s="260">
        <v>12886.09</v>
      </c>
    </row>
    <row r="9" spans="1:10" s="35" customFormat="1" ht="22.5" customHeight="1">
      <c r="A9" s="113" t="s">
        <v>100</v>
      </c>
      <c r="B9" s="260">
        <v>93171.44</v>
      </c>
      <c r="C9" s="260">
        <v>73455.64</v>
      </c>
      <c r="D9" s="260">
        <v>19715.8</v>
      </c>
      <c r="E9" s="261">
        <v>140070.31</v>
      </c>
      <c r="F9" s="261">
        <v>124677.12</v>
      </c>
      <c r="G9" s="260">
        <v>15393.19</v>
      </c>
      <c r="H9" s="261">
        <v>233241.75</v>
      </c>
      <c r="I9" s="261">
        <v>198132.76</v>
      </c>
      <c r="J9" s="260">
        <v>35108.99</v>
      </c>
    </row>
    <row r="10" spans="1:10" s="35" customFormat="1" ht="22.5" customHeight="1">
      <c r="A10" s="113" t="s">
        <v>101</v>
      </c>
      <c r="B10" s="260">
        <v>99119.53</v>
      </c>
      <c r="C10" s="260">
        <v>87573.68</v>
      </c>
      <c r="D10" s="260">
        <v>11545.85</v>
      </c>
      <c r="E10" s="261">
        <v>123330.02</v>
      </c>
      <c r="F10" s="261">
        <v>102235.53</v>
      </c>
      <c r="G10" s="260">
        <v>21094.49</v>
      </c>
      <c r="H10" s="261">
        <v>222449.55</v>
      </c>
      <c r="I10" s="261">
        <v>189809.21</v>
      </c>
      <c r="J10" s="260">
        <v>32640.34</v>
      </c>
    </row>
    <row r="11" spans="1:10" s="35" customFormat="1" ht="22.5" customHeight="1">
      <c r="A11" s="113" t="s">
        <v>102</v>
      </c>
      <c r="B11" s="261">
        <v>113060.43</v>
      </c>
      <c r="C11" s="261">
        <v>105359.57</v>
      </c>
      <c r="D11" s="260">
        <v>7700.86</v>
      </c>
      <c r="E11" s="261">
        <v>148767.29</v>
      </c>
      <c r="F11" s="261">
        <v>141072.60999999999</v>
      </c>
      <c r="G11" s="260">
        <v>7694.68</v>
      </c>
      <c r="H11" s="261">
        <v>261827.72</v>
      </c>
      <c r="I11" s="261">
        <v>246432.18</v>
      </c>
      <c r="J11" s="260">
        <v>15395.54</v>
      </c>
    </row>
    <row r="12" spans="1:10" s="35" customFormat="1" ht="22.5" customHeight="1">
      <c r="A12" s="113" t="s">
        <v>916</v>
      </c>
      <c r="B12" s="261">
        <v>115492.4</v>
      </c>
      <c r="C12" s="261">
        <v>109626.9</v>
      </c>
      <c r="D12" s="260">
        <v>5865.5</v>
      </c>
      <c r="E12" s="261">
        <v>108827.89</v>
      </c>
      <c r="F12" s="261">
        <v>106963.02</v>
      </c>
      <c r="G12" s="260">
        <v>1864.87</v>
      </c>
      <c r="H12" s="261">
        <v>224320.29</v>
      </c>
      <c r="I12" s="261">
        <v>216589.92</v>
      </c>
      <c r="J12" s="260">
        <v>7730.37</v>
      </c>
    </row>
    <row r="13" spans="1:10" s="35" customFormat="1" ht="22.5" customHeight="1">
      <c r="A13" s="113" t="s">
        <v>964</v>
      </c>
      <c r="B13" s="261">
        <v>114368.56</v>
      </c>
      <c r="C13" s="261">
        <v>85417.81</v>
      </c>
      <c r="D13" s="260">
        <v>28950.75</v>
      </c>
      <c r="E13" s="261">
        <v>123704.54</v>
      </c>
      <c r="F13" s="261">
        <v>109663.28</v>
      </c>
      <c r="G13" s="260">
        <v>14041.26</v>
      </c>
      <c r="H13" s="261">
        <v>238073.1</v>
      </c>
      <c r="I13" s="261">
        <v>195081.09</v>
      </c>
      <c r="J13" s="260">
        <v>42992.01</v>
      </c>
    </row>
    <row r="14" spans="1:10" s="35" customFormat="1" ht="22.5" customHeight="1">
      <c r="A14" s="113" t="s">
        <v>1091</v>
      </c>
      <c r="B14" s="261">
        <v>121634.24000000001</v>
      </c>
      <c r="C14" s="261">
        <v>97427.68</v>
      </c>
      <c r="D14" s="260">
        <v>24206.560000000001</v>
      </c>
      <c r="E14" s="261">
        <v>155060.54</v>
      </c>
      <c r="F14" s="261">
        <v>153097.84</v>
      </c>
      <c r="G14" s="260">
        <v>1962.7</v>
      </c>
      <c r="H14" s="261">
        <v>276694.78000000003</v>
      </c>
      <c r="I14" s="261">
        <v>250525.52</v>
      </c>
      <c r="J14" s="260">
        <v>26169.26</v>
      </c>
    </row>
    <row r="15" spans="1:10" s="35" customFormat="1" ht="18.75" customHeight="1">
      <c r="A15" s="946" t="s">
        <v>1152</v>
      </c>
      <c r="B15" s="946"/>
      <c r="C15" s="946"/>
      <c r="D15" s="946"/>
      <c r="E15" s="946"/>
      <c r="F15" s="946"/>
      <c r="G15" s="946"/>
    </row>
    <row r="16" spans="1:10" s="35" customFormat="1" ht="18" customHeight="1">
      <c r="A16" s="946" t="s">
        <v>113</v>
      </c>
      <c r="B16" s="946"/>
      <c r="C16" s="946"/>
      <c r="D16" s="946"/>
      <c r="E16" s="946"/>
      <c r="F16" s="946"/>
      <c r="G16" s="946"/>
    </row>
    <row r="17" spans="2:10" s="35" customFormat="1" ht="28.35" customHeight="1"/>
    <row r="18" spans="2:10">
      <c r="B18" s="56"/>
      <c r="C18" s="56"/>
      <c r="D18" s="56"/>
      <c r="E18" s="56"/>
      <c r="F18" s="56"/>
      <c r="G18" s="56"/>
      <c r="H18" s="56"/>
      <c r="I18" s="56"/>
      <c r="J18" s="56"/>
    </row>
  </sheetData>
  <mergeCells count="7">
    <mergeCell ref="A16:G16"/>
    <mergeCell ref="A1:I1"/>
    <mergeCell ref="B2:D2"/>
    <mergeCell ref="E2:G2"/>
    <mergeCell ref="H2:J2"/>
    <mergeCell ref="A15:G15"/>
    <mergeCell ref="A2:A3"/>
  </mergeCells>
  <printOptions horizontalCentered="1"/>
  <pageMargins left="0.78431372549019618" right="0.78431372549019618" top="0.98039215686274517" bottom="0.98039215686274517" header="0.50980392156862753" footer="0.50980392156862753"/>
  <pageSetup paperSize="9" scale="68" orientation="portrait"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zoomScaleNormal="100" workbookViewId="0">
      <selection activeCell="F19" sqref="F19"/>
    </sheetView>
  </sheetViews>
  <sheetFormatPr defaultColWidth="8.85546875" defaultRowHeight="15"/>
  <cols>
    <col min="1" max="1" width="23.42578125" style="876" customWidth="1"/>
    <col min="2" max="2" width="14.85546875" style="876" customWidth="1"/>
    <col min="3" max="3" width="17.42578125" style="876" bestFit="1" customWidth="1"/>
    <col min="4" max="4" width="12.140625" style="876" customWidth="1"/>
    <col min="5" max="5" width="12.85546875" style="876" customWidth="1"/>
    <col min="6" max="8" width="17.5703125" style="876" bestFit="1" customWidth="1"/>
    <col min="9" max="9" width="17.5703125" style="876" customWidth="1"/>
    <col min="10" max="10" width="10" style="876" bestFit="1" customWidth="1"/>
    <col min="11" max="12" width="8.85546875" style="876"/>
    <col min="13" max="13" width="16.42578125" style="876" customWidth="1"/>
    <col min="14" max="14" width="16" style="876" customWidth="1"/>
    <col min="15" max="15" width="17.140625" style="876" customWidth="1"/>
    <col min="16" max="16" width="15" style="876" customWidth="1"/>
    <col min="17" max="16384" width="8.85546875" style="876"/>
  </cols>
  <sheetData>
    <row r="1" spans="1:14">
      <c r="A1" s="509" t="s">
        <v>714</v>
      </c>
      <c r="B1" s="509"/>
      <c r="C1" s="509"/>
      <c r="D1" s="509"/>
      <c r="E1" s="509"/>
      <c r="F1" s="509"/>
      <c r="G1" s="509"/>
      <c r="H1" s="509"/>
      <c r="I1" s="509"/>
    </row>
    <row r="2" spans="1:14" s="878" customFormat="1">
      <c r="A2" s="862" t="s">
        <v>87</v>
      </c>
      <c r="B2" s="1106" t="s">
        <v>1218</v>
      </c>
      <c r="C2" s="1107"/>
      <c r="D2" s="1107"/>
      <c r="E2" s="1108"/>
      <c r="F2" s="1106" t="s">
        <v>1219</v>
      </c>
      <c r="G2" s="1107"/>
      <c r="H2" s="1107"/>
      <c r="I2" s="1109"/>
    </row>
    <row r="3" spans="1:14" s="878" customFormat="1">
      <c r="A3" s="863" t="s">
        <v>463</v>
      </c>
      <c r="B3" s="864" t="s">
        <v>715</v>
      </c>
      <c r="C3" s="864" t="s">
        <v>716</v>
      </c>
      <c r="D3" s="864" t="s">
        <v>717</v>
      </c>
      <c r="E3" s="864" t="s">
        <v>90</v>
      </c>
      <c r="F3" s="864" t="s">
        <v>1056</v>
      </c>
      <c r="G3" s="864" t="s">
        <v>716</v>
      </c>
      <c r="H3" s="864" t="s">
        <v>718</v>
      </c>
      <c r="I3" s="865" t="s">
        <v>90</v>
      </c>
    </row>
    <row r="4" spans="1:14" s="878" customFormat="1">
      <c r="A4" s="866" t="s">
        <v>464</v>
      </c>
      <c r="B4" s="867">
        <v>98187</v>
      </c>
      <c r="C4" s="867">
        <v>7130</v>
      </c>
      <c r="D4" s="867">
        <v>1093</v>
      </c>
      <c r="E4" s="868">
        <f>SUM(B4:D4)</f>
        <v>106410</v>
      </c>
      <c r="F4" s="869">
        <v>125017</v>
      </c>
      <c r="G4" s="869">
        <v>7812</v>
      </c>
      <c r="H4" s="869">
        <v>1853</v>
      </c>
      <c r="I4" s="869">
        <f>SUM(F4:H4)</f>
        <v>134682</v>
      </c>
      <c r="J4" s="879"/>
      <c r="K4" s="879"/>
    </row>
    <row r="5" spans="1:14" s="878" customFormat="1" ht="15.75" customHeight="1">
      <c r="A5" s="1110" t="s">
        <v>719</v>
      </c>
      <c r="B5" s="1111"/>
      <c r="C5" s="1111"/>
      <c r="D5" s="1111"/>
      <c r="E5" s="1111"/>
      <c r="F5" s="1111"/>
      <c r="G5" s="1111"/>
      <c r="H5" s="1111"/>
      <c r="I5" s="1112"/>
      <c r="J5" s="879"/>
      <c r="K5" s="879"/>
    </row>
    <row r="6" spans="1:14" s="878" customFormat="1">
      <c r="A6" s="866" t="s">
        <v>465</v>
      </c>
      <c r="B6" s="880">
        <v>124168.05214057592</v>
      </c>
      <c r="C6" s="880">
        <v>23412.073778770005</v>
      </c>
      <c r="D6" s="869"/>
      <c r="E6" s="870">
        <f t="shared" ref="E6:E16" si="0">SUM(B6:D6)</f>
        <v>147580.12591934594</v>
      </c>
      <c r="F6" s="881">
        <v>226602.98450000005</v>
      </c>
      <c r="G6" s="881">
        <v>19841.369430000002</v>
      </c>
      <c r="H6" s="869"/>
      <c r="I6" s="869">
        <f>SUM(F6:H6)</f>
        <v>246444.35393000004</v>
      </c>
      <c r="J6" s="879"/>
      <c r="K6" s="879"/>
      <c r="L6" s="882"/>
      <c r="M6" s="882"/>
      <c r="N6" s="882"/>
    </row>
    <row r="7" spans="1:14" s="878" customFormat="1">
      <c r="A7" s="866" t="s">
        <v>466</v>
      </c>
      <c r="B7" s="880">
        <v>589.93324999999993</v>
      </c>
      <c r="C7" s="880">
        <v>82.822569999999999</v>
      </c>
      <c r="D7" s="869"/>
      <c r="E7" s="870">
        <f t="shared" si="0"/>
        <v>672.75581999999997</v>
      </c>
      <c r="F7" s="881">
        <v>621.06293000000005</v>
      </c>
      <c r="G7" s="881">
        <v>296.60260000000005</v>
      </c>
      <c r="H7" s="869"/>
      <c r="I7" s="869">
        <f>SUM(F7:H7)</f>
        <v>917.6655300000001</v>
      </c>
      <c r="J7" s="879"/>
      <c r="K7" s="879"/>
      <c r="L7" s="882"/>
      <c r="M7" s="882"/>
      <c r="N7" s="882"/>
    </row>
    <row r="8" spans="1:14" s="878" customFormat="1">
      <c r="A8" s="866" t="s">
        <v>720</v>
      </c>
      <c r="B8" s="880">
        <v>1459390.9253503561</v>
      </c>
      <c r="C8" s="880">
        <v>82420.139029999991</v>
      </c>
      <c r="D8" s="869"/>
      <c r="E8" s="870">
        <f t="shared" si="0"/>
        <v>1541811.0643803561</v>
      </c>
      <c r="F8" s="881">
        <v>1656290.67952</v>
      </c>
      <c r="G8" s="881">
        <v>101676.64872</v>
      </c>
      <c r="H8" s="869"/>
      <c r="I8" s="869">
        <f t="shared" ref="I8:I16" si="1">SUM(F8:H8)</f>
        <v>1757967.3282399999</v>
      </c>
      <c r="J8" s="879"/>
      <c r="K8" s="879"/>
      <c r="L8" s="882"/>
      <c r="M8" s="882"/>
      <c r="N8" s="882"/>
    </row>
    <row r="9" spans="1:14" s="878" customFormat="1">
      <c r="A9" s="866" t="s">
        <v>721</v>
      </c>
      <c r="B9" s="880">
        <v>36740.639999999999</v>
      </c>
      <c r="C9" s="880">
        <v>2747.18</v>
      </c>
      <c r="D9" s="869"/>
      <c r="E9" s="870">
        <f t="shared" si="0"/>
        <v>39487.82</v>
      </c>
      <c r="F9" s="881">
        <v>37126.807740000004</v>
      </c>
      <c r="G9" s="881">
        <v>507.78170999999998</v>
      </c>
      <c r="H9" s="869"/>
      <c r="I9" s="869">
        <f t="shared" si="1"/>
        <v>37634.589450000007</v>
      </c>
      <c r="J9" s="879"/>
      <c r="K9" s="879"/>
      <c r="L9" s="882"/>
      <c r="M9" s="882"/>
      <c r="N9" s="882"/>
    </row>
    <row r="10" spans="1:14" s="878" customFormat="1">
      <c r="A10" s="871" t="s">
        <v>722</v>
      </c>
      <c r="B10" s="880">
        <v>1907.6499999999999</v>
      </c>
      <c r="C10" s="880">
        <v>1419.77</v>
      </c>
      <c r="D10" s="869"/>
      <c r="E10" s="870">
        <f t="shared" si="0"/>
        <v>3327.42</v>
      </c>
      <c r="F10" s="881">
        <v>2252.91</v>
      </c>
      <c r="G10" s="881">
        <v>1700.8500000000001</v>
      </c>
      <c r="H10" s="869"/>
      <c r="I10" s="869">
        <f t="shared" si="1"/>
        <v>3953.76</v>
      </c>
      <c r="J10" s="879"/>
      <c r="K10" s="879"/>
      <c r="L10" s="882"/>
      <c r="M10" s="882"/>
      <c r="N10" s="882"/>
    </row>
    <row r="11" spans="1:14" s="878" customFormat="1">
      <c r="A11" s="871" t="s">
        <v>723</v>
      </c>
      <c r="B11" s="880">
        <v>30.72</v>
      </c>
      <c r="C11" s="880">
        <v>1.22</v>
      </c>
      <c r="D11" s="869"/>
      <c r="E11" s="870">
        <f t="shared" si="0"/>
        <v>31.939999999999998</v>
      </c>
      <c r="F11" s="881">
        <v>82.94</v>
      </c>
      <c r="G11" s="881">
        <v>0.84</v>
      </c>
      <c r="H11" s="869"/>
      <c r="I11" s="869">
        <f t="shared" si="1"/>
        <v>83.78</v>
      </c>
      <c r="J11" s="879"/>
      <c r="K11" s="879"/>
      <c r="L11" s="882"/>
      <c r="M11" s="882"/>
      <c r="N11" s="882"/>
    </row>
    <row r="12" spans="1:14" s="878" customFormat="1">
      <c r="A12" s="866" t="s">
        <v>724</v>
      </c>
      <c r="B12" s="880">
        <v>484.21999999999997</v>
      </c>
      <c r="C12" s="880">
        <v>0</v>
      </c>
      <c r="D12" s="869"/>
      <c r="E12" s="870">
        <f t="shared" si="0"/>
        <v>484.21999999999997</v>
      </c>
      <c r="F12" s="881">
        <v>409.2072500000001</v>
      </c>
      <c r="G12" s="881">
        <v>0</v>
      </c>
      <c r="H12" s="869"/>
      <c r="I12" s="869">
        <f t="shared" si="1"/>
        <v>409.2072500000001</v>
      </c>
      <c r="J12" s="879"/>
      <c r="K12" s="879"/>
      <c r="L12" s="882"/>
      <c r="M12" s="882"/>
      <c r="N12" s="882"/>
    </row>
    <row r="13" spans="1:14" s="878" customFormat="1">
      <c r="A13" s="871" t="s">
        <v>725</v>
      </c>
      <c r="B13" s="880">
        <v>0</v>
      </c>
      <c r="C13" s="880">
        <v>0</v>
      </c>
      <c r="D13" s="869"/>
      <c r="E13" s="872"/>
      <c r="F13" s="881"/>
      <c r="G13" s="881"/>
      <c r="H13" s="869"/>
      <c r="I13" s="869">
        <f t="shared" si="1"/>
        <v>0</v>
      </c>
      <c r="J13" s="879"/>
      <c r="K13" s="879"/>
      <c r="L13" s="882"/>
      <c r="M13" s="882"/>
      <c r="N13" s="882"/>
    </row>
    <row r="14" spans="1:14" s="878" customFormat="1">
      <c r="A14" s="871" t="s">
        <v>726</v>
      </c>
      <c r="B14" s="880">
        <v>1.2</v>
      </c>
      <c r="C14" s="880">
        <v>0</v>
      </c>
      <c r="D14" s="869"/>
      <c r="E14" s="872">
        <f t="shared" si="0"/>
        <v>1.2</v>
      </c>
      <c r="F14" s="881">
        <v>13.09</v>
      </c>
      <c r="G14" s="881">
        <v>0</v>
      </c>
      <c r="H14" s="869"/>
      <c r="I14" s="869">
        <f t="shared" si="1"/>
        <v>13.09</v>
      </c>
      <c r="J14" s="879"/>
      <c r="K14" s="879"/>
      <c r="L14" s="882"/>
      <c r="M14" s="882"/>
      <c r="N14" s="882"/>
    </row>
    <row r="15" spans="1:14" s="878" customFormat="1" ht="13.5" customHeight="1">
      <c r="A15" s="866" t="s">
        <v>62</v>
      </c>
      <c r="B15" s="880">
        <v>13451.063555258002</v>
      </c>
      <c r="C15" s="880">
        <v>12254.137160753002</v>
      </c>
      <c r="D15" s="869"/>
      <c r="E15" s="870">
        <f t="shared" si="0"/>
        <v>25705.200716011004</v>
      </c>
      <c r="F15" s="881">
        <v>43451.956140000002</v>
      </c>
      <c r="G15" s="881">
        <v>28388.722409999991</v>
      </c>
      <c r="H15" s="869"/>
      <c r="I15" s="869">
        <f t="shared" si="1"/>
        <v>71840.678549999997</v>
      </c>
      <c r="J15" s="879"/>
      <c r="K15" s="879"/>
      <c r="L15" s="882"/>
      <c r="M15" s="882"/>
      <c r="N15" s="882"/>
    </row>
    <row r="16" spans="1:14" s="878" customFormat="1">
      <c r="A16" s="866" t="s">
        <v>204</v>
      </c>
      <c r="B16" s="880">
        <v>8287.4194719489951</v>
      </c>
      <c r="C16" s="880">
        <v>3551.6600220410005</v>
      </c>
      <c r="D16" s="869"/>
      <c r="E16" s="870">
        <f t="shared" si="0"/>
        <v>11839.079493989995</v>
      </c>
      <c r="F16" s="881">
        <v>3522.6804299999972</v>
      </c>
      <c r="G16" s="881">
        <v>4659.2643399999997</v>
      </c>
      <c r="H16" s="869"/>
      <c r="I16" s="869">
        <f t="shared" si="1"/>
        <v>8181.9447699999964</v>
      </c>
      <c r="J16" s="879"/>
      <c r="K16" s="879"/>
      <c r="L16" s="882"/>
      <c r="M16" s="882"/>
      <c r="N16" s="882"/>
    </row>
    <row r="17" spans="1:256" s="878" customFormat="1" ht="13.5" customHeight="1">
      <c r="A17" s="873" t="s">
        <v>727</v>
      </c>
      <c r="B17" s="874">
        <f>SUM(B6:B16)</f>
        <v>1645051.8237681389</v>
      </c>
      <c r="C17" s="874">
        <f>SUM(C6:C16)</f>
        <v>125889.002561564</v>
      </c>
      <c r="D17" s="874">
        <v>171748.514</v>
      </c>
      <c r="E17" s="875">
        <f>SUM(E6:E16)+D17</f>
        <v>1942689.3403297027</v>
      </c>
      <c r="F17" s="875">
        <f>SUM(F6:F16)</f>
        <v>1970374.3185099999</v>
      </c>
      <c r="G17" s="875">
        <f>SUM(G6:G16)</f>
        <v>157072.07921</v>
      </c>
      <c r="H17" s="874">
        <v>227326.97005999999</v>
      </c>
      <c r="I17" s="874">
        <f>SUM(F17:H17)</f>
        <v>2354773.36778</v>
      </c>
      <c r="J17" s="883"/>
      <c r="K17" s="879"/>
      <c r="L17" s="882"/>
      <c r="M17" s="882"/>
      <c r="N17" s="882"/>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c r="AX17" s="884"/>
      <c r="AY17" s="884"/>
      <c r="AZ17" s="884"/>
      <c r="BA17" s="884"/>
      <c r="BB17" s="884"/>
      <c r="BC17" s="884"/>
      <c r="BD17" s="884"/>
      <c r="BE17" s="884"/>
      <c r="BF17" s="884"/>
      <c r="BG17" s="884"/>
      <c r="BH17" s="884"/>
      <c r="BI17" s="884"/>
      <c r="BJ17" s="884"/>
      <c r="BK17" s="884"/>
      <c r="BL17" s="884"/>
      <c r="BM17" s="884"/>
      <c r="BN17" s="884"/>
      <c r="BO17" s="884"/>
      <c r="BP17" s="884"/>
      <c r="BQ17" s="884"/>
      <c r="BR17" s="884"/>
      <c r="BS17" s="884"/>
      <c r="BT17" s="884"/>
      <c r="BU17" s="884"/>
      <c r="BV17" s="884"/>
      <c r="BW17" s="884"/>
      <c r="BX17" s="884"/>
      <c r="BY17" s="884"/>
      <c r="BZ17" s="884"/>
      <c r="CA17" s="884"/>
      <c r="CB17" s="884"/>
      <c r="CC17" s="884"/>
      <c r="CD17" s="884"/>
      <c r="CE17" s="884"/>
      <c r="CF17" s="884"/>
      <c r="CG17" s="884"/>
      <c r="CH17" s="884"/>
      <c r="CI17" s="884"/>
      <c r="CJ17" s="884"/>
      <c r="CK17" s="884"/>
      <c r="CL17" s="884"/>
      <c r="CM17" s="884"/>
      <c r="CN17" s="884"/>
      <c r="CO17" s="884"/>
      <c r="CP17" s="884"/>
      <c r="CQ17" s="884"/>
      <c r="CR17" s="884"/>
      <c r="CS17" s="884"/>
      <c r="CT17" s="884"/>
      <c r="CU17" s="884"/>
      <c r="CV17" s="884"/>
      <c r="CW17" s="884"/>
      <c r="CX17" s="884"/>
      <c r="CY17" s="884"/>
      <c r="CZ17" s="884"/>
      <c r="DA17" s="884"/>
      <c r="DB17" s="884"/>
      <c r="DC17" s="884"/>
      <c r="DD17" s="884"/>
      <c r="DE17" s="884"/>
      <c r="DF17" s="884"/>
      <c r="DG17" s="884"/>
      <c r="DH17" s="884"/>
      <c r="DI17" s="884"/>
      <c r="DJ17" s="884"/>
      <c r="DK17" s="884"/>
      <c r="DL17" s="884"/>
      <c r="DM17" s="884"/>
      <c r="DN17" s="884"/>
      <c r="DO17" s="884"/>
      <c r="DP17" s="884"/>
      <c r="DQ17" s="884"/>
      <c r="DR17" s="884"/>
      <c r="DS17" s="884"/>
      <c r="DT17" s="884"/>
      <c r="DU17" s="884"/>
      <c r="DV17" s="884"/>
      <c r="DW17" s="884"/>
      <c r="DX17" s="884"/>
      <c r="DY17" s="884"/>
      <c r="DZ17" s="884"/>
      <c r="EA17" s="884"/>
      <c r="EB17" s="884"/>
      <c r="EC17" s="884"/>
      <c r="ED17" s="884"/>
      <c r="EE17" s="884"/>
      <c r="EF17" s="884"/>
      <c r="EG17" s="884"/>
      <c r="EH17" s="884"/>
      <c r="EI17" s="884"/>
      <c r="EJ17" s="884"/>
      <c r="EK17" s="884"/>
      <c r="EL17" s="884"/>
      <c r="EM17" s="884"/>
      <c r="EN17" s="884"/>
      <c r="EO17" s="884"/>
      <c r="EP17" s="884"/>
      <c r="EQ17" s="884"/>
      <c r="ER17" s="884"/>
      <c r="ES17" s="884"/>
      <c r="ET17" s="884"/>
      <c r="EU17" s="884"/>
      <c r="EV17" s="884"/>
      <c r="EW17" s="884"/>
      <c r="EX17" s="884"/>
      <c r="EY17" s="884"/>
      <c r="EZ17" s="884"/>
      <c r="FA17" s="884"/>
      <c r="FB17" s="884"/>
      <c r="FC17" s="884"/>
      <c r="FD17" s="884"/>
      <c r="FE17" s="884"/>
      <c r="FF17" s="884"/>
      <c r="FG17" s="884"/>
      <c r="FH17" s="884"/>
      <c r="FI17" s="884"/>
      <c r="FJ17" s="884"/>
      <c r="FK17" s="884"/>
      <c r="FL17" s="884"/>
      <c r="FM17" s="884"/>
      <c r="FN17" s="884"/>
      <c r="FO17" s="884"/>
      <c r="FP17" s="884"/>
      <c r="FQ17" s="884"/>
      <c r="FR17" s="884"/>
      <c r="FS17" s="884"/>
      <c r="FT17" s="884"/>
      <c r="FU17" s="884"/>
      <c r="FV17" s="884"/>
      <c r="FW17" s="884"/>
      <c r="FX17" s="884"/>
      <c r="FY17" s="884"/>
      <c r="FZ17" s="884"/>
      <c r="GA17" s="884"/>
      <c r="GB17" s="884"/>
      <c r="GC17" s="884"/>
      <c r="GD17" s="884"/>
      <c r="GE17" s="884"/>
      <c r="GF17" s="884"/>
      <c r="GG17" s="884"/>
      <c r="GH17" s="884"/>
      <c r="GI17" s="884"/>
      <c r="GJ17" s="884"/>
      <c r="GK17" s="884"/>
      <c r="GL17" s="884"/>
      <c r="GM17" s="884"/>
      <c r="GN17" s="884"/>
      <c r="GO17" s="884"/>
      <c r="GP17" s="884"/>
      <c r="GQ17" s="884"/>
      <c r="GR17" s="884"/>
      <c r="GS17" s="884"/>
      <c r="GT17" s="884"/>
      <c r="GU17" s="884"/>
      <c r="GV17" s="884"/>
      <c r="GW17" s="884"/>
      <c r="GX17" s="884"/>
      <c r="GY17" s="884"/>
      <c r="GZ17" s="884"/>
      <c r="HA17" s="884"/>
      <c r="HB17" s="884"/>
      <c r="HC17" s="884"/>
      <c r="HD17" s="884"/>
      <c r="HE17" s="884"/>
      <c r="HF17" s="884"/>
      <c r="HG17" s="884"/>
      <c r="HH17" s="884"/>
      <c r="HI17" s="884"/>
      <c r="HJ17" s="884"/>
      <c r="HK17" s="884"/>
      <c r="HL17" s="884"/>
      <c r="HM17" s="884"/>
      <c r="HN17" s="884"/>
      <c r="HO17" s="884"/>
      <c r="HP17" s="884"/>
      <c r="HQ17" s="884"/>
      <c r="HR17" s="884"/>
      <c r="HS17" s="884"/>
      <c r="HT17" s="884"/>
      <c r="HU17" s="884"/>
      <c r="HV17" s="884"/>
      <c r="HW17" s="884"/>
      <c r="HX17" s="884"/>
      <c r="HY17" s="884"/>
      <c r="HZ17" s="884"/>
      <c r="IA17" s="884"/>
      <c r="IB17" s="884"/>
      <c r="IC17" s="884"/>
      <c r="ID17" s="884"/>
      <c r="IE17" s="884"/>
      <c r="IF17" s="884"/>
      <c r="IG17" s="884"/>
      <c r="IH17" s="884"/>
      <c r="II17" s="884"/>
      <c r="IJ17" s="884"/>
      <c r="IK17" s="884"/>
      <c r="IL17" s="884"/>
      <c r="IM17" s="884"/>
      <c r="IN17" s="884"/>
      <c r="IO17" s="884"/>
      <c r="IP17" s="884"/>
      <c r="IQ17" s="884"/>
      <c r="IR17" s="884"/>
      <c r="IS17" s="884"/>
      <c r="IT17" s="884"/>
      <c r="IU17" s="884"/>
      <c r="IV17" s="884"/>
    </row>
    <row r="18" spans="1:256" s="878" customFormat="1">
      <c r="A18" s="510" t="s">
        <v>70</v>
      </c>
      <c r="B18" s="511"/>
      <c r="C18" s="512"/>
      <c r="D18" s="513"/>
      <c r="E18" s="514"/>
      <c r="F18" s="514"/>
      <c r="G18" s="514"/>
      <c r="H18" s="514"/>
      <c r="I18" s="514"/>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7"/>
      <c r="AV18" s="877"/>
      <c r="AW18" s="877"/>
      <c r="AX18" s="877"/>
      <c r="AY18" s="877"/>
      <c r="AZ18" s="877"/>
      <c r="BA18" s="877"/>
      <c r="BB18" s="877"/>
      <c r="BC18" s="877"/>
      <c r="BD18" s="877"/>
      <c r="BE18" s="877"/>
      <c r="BF18" s="877"/>
      <c r="BG18" s="877"/>
      <c r="BH18" s="877"/>
      <c r="BI18" s="877"/>
      <c r="BJ18" s="877"/>
      <c r="BK18" s="877"/>
      <c r="BL18" s="877"/>
      <c r="BM18" s="877"/>
      <c r="BN18" s="877"/>
      <c r="BO18" s="877"/>
      <c r="BP18" s="877"/>
      <c r="BQ18" s="877"/>
      <c r="BR18" s="877"/>
      <c r="BS18" s="877"/>
      <c r="BT18" s="877"/>
      <c r="BU18" s="877"/>
      <c r="BV18" s="877"/>
      <c r="BW18" s="877"/>
      <c r="BX18" s="877"/>
      <c r="BY18" s="877"/>
      <c r="BZ18" s="877"/>
      <c r="CA18" s="877"/>
      <c r="CB18" s="877"/>
      <c r="CC18" s="877"/>
      <c r="CD18" s="877"/>
      <c r="CE18" s="877"/>
      <c r="CF18" s="877"/>
      <c r="CG18" s="877"/>
      <c r="CH18" s="877"/>
      <c r="CI18" s="877"/>
      <c r="CJ18" s="877"/>
      <c r="CK18" s="877"/>
      <c r="CL18" s="877"/>
      <c r="CM18" s="877"/>
      <c r="CN18" s="877"/>
      <c r="CO18" s="877"/>
      <c r="CP18" s="877"/>
      <c r="CQ18" s="877"/>
      <c r="CR18" s="877"/>
      <c r="CS18" s="877"/>
      <c r="CT18" s="877"/>
      <c r="CU18" s="877"/>
      <c r="CV18" s="877"/>
      <c r="CW18" s="877"/>
      <c r="CX18" s="877"/>
      <c r="CY18" s="877"/>
      <c r="CZ18" s="877"/>
      <c r="DA18" s="877"/>
      <c r="DB18" s="877"/>
      <c r="DC18" s="877"/>
      <c r="DD18" s="877"/>
      <c r="DE18" s="877"/>
      <c r="DF18" s="877"/>
      <c r="DG18" s="877"/>
      <c r="DH18" s="877"/>
      <c r="DI18" s="877"/>
      <c r="DJ18" s="877"/>
      <c r="DK18" s="877"/>
      <c r="DL18" s="877"/>
      <c r="DM18" s="877"/>
      <c r="DN18" s="877"/>
      <c r="DO18" s="877"/>
      <c r="DP18" s="877"/>
      <c r="DQ18" s="877"/>
      <c r="DR18" s="877"/>
      <c r="DS18" s="877"/>
      <c r="DT18" s="877"/>
      <c r="DU18" s="877"/>
      <c r="DV18" s="877"/>
      <c r="DW18" s="877"/>
      <c r="DX18" s="877"/>
      <c r="DY18" s="877"/>
      <c r="DZ18" s="877"/>
      <c r="EA18" s="877"/>
      <c r="EB18" s="877"/>
      <c r="EC18" s="877"/>
      <c r="ED18" s="877"/>
      <c r="EE18" s="877"/>
      <c r="EF18" s="877"/>
      <c r="EG18" s="877"/>
      <c r="EH18" s="877"/>
      <c r="EI18" s="877"/>
      <c r="EJ18" s="877"/>
      <c r="EK18" s="877"/>
      <c r="EL18" s="877"/>
      <c r="EM18" s="877"/>
      <c r="EN18" s="877"/>
      <c r="EO18" s="877"/>
      <c r="EP18" s="877"/>
      <c r="EQ18" s="877"/>
      <c r="ER18" s="877"/>
      <c r="ES18" s="877"/>
      <c r="ET18" s="877"/>
      <c r="EU18" s="877"/>
      <c r="EV18" s="877"/>
      <c r="EW18" s="877"/>
      <c r="EX18" s="877"/>
      <c r="EY18" s="877"/>
      <c r="EZ18" s="877"/>
      <c r="FA18" s="877"/>
      <c r="FB18" s="877"/>
      <c r="FC18" s="877"/>
      <c r="FD18" s="877"/>
      <c r="FE18" s="877"/>
      <c r="FF18" s="877"/>
      <c r="FG18" s="877"/>
      <c r="FH18" s="877"/>
      <c r="FI18" s="877"/>
      <c r="FJ18" s="877"/>
      <c r="FK18" s="877"/>
      <c r="FL18" s="877"/>
      <c r="FM18" s="877"/>
      <c r="FN18" s="877"/>
      <c r="FO18" s="877"/>
      <c r="FP18" s="877"/>
      <c r="FQ18" s="877"/>
      <c r="FR18" s="877"/>
      <c r="FS18" s="877"/>
      <c r="FT18" s="877"/>
      <c r="FU18" s="877"/>
      <c r="FV18" s="877"/>
      <c r="FW18" s="877"/>
      <c r="FX18" s="877"/>
      <c r="FY18" s="877"/>
      <c r="FZ18" s="877"/>
      <c r="GA18" s="877"/>
      <c r="GB18" s="877"/>
      <c r="GC18" s="877"/>
      <c r="GD18" s="877"/>
      <c r="GE18" s="877"/>
      <c r="GF18" s="877"/>
      <c r="GG18" s="877"/>
      <c r="GH18" s="877"/>
      <c r="GI18" s="877"/>
      <c r="GJ18" s="877"/>
      <c r="GK18" s="877"/>
      <c r="GL18" s="877"/>
      <c r="GM18" s="877"/>
      <c r="GN18" s="877"/>
      <c r="GO18" s="877"/>
      <c r="GP18" s="877"/>
      <c r="GQ18" s="877"/>
      <c r="GR18" s="877"/>
      <c r="GS18" s="877"/>
      <c r="GT18" s="877"/>
      <c r="GU18" s="877"/>
      <c r="GV18" s="877"/>
      <c r="GW18" s="877"/>
      <c r="GX18" s="877"/>
      <c r="GY18" s="877"/>
      <c r="GZ18" s="877"/>
      <c r="HA18" s="877"/>
      <c r="HB18" s="877"/>
      <c r="HC18" s="877"/>
      <c r="HD18" s="877"/>
      <c r="HE18" s="877"/>
      <c r="HF18" s="877"/>
      <c r="HG18" s="877"/>
      <c r="HH18" s="877"/>
      <c r="HI18" s="877"/>
      <c r="HJ18" s="877"/>
      <c r="HK18" s="877"/>
      <c r="HL18" s="877"/>
      <c r="HM18" s="877"/>
      <c r="HN18" s="877"/>
      <c r="HO18" s="877"/>
      <c r="HP18" s="877"/>
      <c r="HQ18" s="877"/>
      <c r="HR18" s="877"/>
      <c r="HS18" s="877"/>
      <c r="HT18" s="877"/>
      <c r="HU18" s="877"/>
      <c r="HV18" s="877"/>
      <c r="HW18" s="877"/>
      <c r="HX18" s="877"/>
      <c r="HY18" s="877"/>
      <c r="HZ18" s="877"/>
      <c r="IA18" s="877"/>
      <c r="IB18" s="877"/>
      <c r="IC18" s="877"/>
      <c r="ID18" s="877"/>
      <c r="IE18" s="877"/>
      <c r="IF18" s="877"/>
      <c r="IG18" s="877"/>
      <c r="IH18" s="877"/>
      <c r="II18" s="877"/>
      <c r="IJ18" s="877"/>
      <c r="IK18" s="877"/>
      <c r="IL18" s="877"/>
      <c r="IM18" s="877"/>
      <c r="IN18" s="877"/>
      <c r="IO18" s="877"/>
      <c r="IP18" s="877"/>
      <c r="IQ18" s="877"/>
      <c r="IR18" s="877"/>
      <c r="IS18" s="877"/>
      <c r="IT18" s="877"/>
      <c r="IU18" s="877"/>
      <c r="IV18" s="877"/>
    </row>
    <row r="19" spans="1:256" s="878" customFormat="1">
      <c r="A19" s="515" t="s">
        <v>728</v>
      </c>
      <c r="B19" s="516"/>
      <c r="C19" s="516"/>
      <c r="D19" s="516"/>
      <c r="E19" s="514"/>
      <c r="F19" s="514"/>
      <c r="G19" s="514"/>
      <c r="H19" s="514"/>
      <c r="I19" s="3"/>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7"/>
      <c r="AR19" s="877"/>
      <c r="AS19" s="877"/>
      <c r="AT19" s="877"/>
      <c r="AU19" s="877"/>
      <c r="AV19" s="877"/>
      <c r="AW19" s="877"/>
      <c r="AX19" s="877"/>
      <c r="AY19" s="877"/>
      <c r="AZ19" s="877"/>
      <c r="BA19" s="877"/>
      <c r="BB19" s="877"/>
      <c r="BC19" s="877"/>
      <c r="BD19" s="877"/>
      <c r="BE19" s="877"/>
      <c r="BF19" s="877"/>
      <c r="BG19" s="877"/>
      <c r="BH19" s="877"/>
      <c r="BI19" s="877"/>
      <c r="BJ19" s="877"/>
      <c r="BK19" s="877"/>
      <c r="BL19" s="877"/>
      <c r="BM19" s="877"/>
      <c r="BN19" s="877"/>
      <c r="BO19" s="877"/>
      <c r="BP19" s="877"/>
      <c r="BQ19" s="877"/>
      <c r="BR19" s="877"/>
      <c r="BS19" s="877"/>
      <c r="BT19" s="877"/>
      <c r="BU19" s="877"/>
      <c r="BV19" s="877"/>
      <c r="BW19" s="877"/>
      <c r="BX19" s="877"/>
      <c r="BY19" s="877"/>
      <c r="BZ19" s="877"/>
      <c r="CA19" s="877"/>
      <c r="CB19" s="877"/>
      <c r="CC19" s="877"/>
      <c r="CD19" s="877"/>
      <c r="CE19" s="877"/>
      <c r="CF19" s="877"/>
      <c r="CG19" s="877"/>
      <c r="CH19" s="877"/>
      <c r="CI19" s="877"/>
      <c r="CJ19" s="877"/>
      <c r="CK19" s="877"/>
      <c r="CL19" s="877"/>
      <c r="CM19" s="877"/>
      <c r="CN19" s="877"/>
      <c r="CO19" s="877"/>
      <c r="CP19" s="877"/>
      <c r="CQ19" s="877"/>
      <c r="CR19" s="877"/>
      <c r="CS19" s="877"/>
      <c r="CT19" s="877"/>
      <c r="CU19" s="877"/>
      <c r="CV19" s="877"/>
      <c r="CW19" s="877"/>
      <c r="CX19" s="877"/>
      <c r="CY19" s="877"/>
      <c r="CZ19" s="877"/>
      <c r="DA19" s="877"/>
      <c r="DB19" s="877"/>
      <c r="DC19" s="877"/>
      <c r="DD19" s="877"/>
      <c r="DE19" s="877"/>
      <c r="DF19" s="877"/>
      <c r="DG19" s="877"/>
      <c r="DH19" s="877"/>
      <c r="DI19" s="877"/>
      <c r="DJ19" s="877"/>
      <c r="DK19" s="877"/>
      <c r="DL19" s="877"/>
      <c r="DM19" s="877"/>
      <c r="DN19" s="877"/>
      <c r="DO19" s="877"/>
      <c r="DP19" s="877"/>
      <c r="DQ19" s="877"/>
      <c r="DR19" s="877"/>
      <c r="DS19" s="877"/>
      <c r="DT19" s="877"/>
      <c r="DU19" s="877"/>
      <c r="DV19" s="877"/>
      <c r="DW19" s="877"/>
      <c r="DX19" s="877"/>
      <c r="DY19" s="877"/>
      <c r="DZ19" s="877"/>
      <c r="EA19" s="877"/>
      <c r="EB19" s="877"/>
      <c r="EC19" s="877"/>
      <c r="ED19" s="877"/>
      <c r="EE19" s="877"/>
      <c r="EF19" s="877"/>
      <c r="EG19" s="877"/>
      <c r="EH19" s="877"/>
      <c r="EI19" s="877"/>
      <c r="EJ19" s="877"/>
      <c r="EK19" s="877"/>
      <c r="EL19" s="877"/>
      <c r="EM19" s="877"/>
      <c r="EN19" s="877"/>
      <c r="EO19" s="877"/>
      <c r="EP19" s="877"/>
      <c r="EQ19" s="877"/>
      <c r="ER19" s="877"/>
      <c r="ES19" s="877"/>
      <c r="ET19" s="877"/>
      <c r="EU19" s="877"/>
      <c r="EV19" s="877"/>
      <c r="EW19" s="877"/>
      <c r="EX19" s="877"/>
      <c r="EY19" s="877"/>
      <c r="EZ19" s="877"/>
      <c r="FA19" s="877"/>
      <c r="FB19" s="877"/>
      <c r="FC19" s="877"/>
      <c r="FD19" s="877"/>
      <c r="FE19" s="877"/>
      <c r="FF19" s="877"/>
      <c r="FG19" s="877"/>
      <c r="FH19" s="877"/>
      <c r="FI19" s="877"/>
      <c r="FJ19" s="877"/>
      <c r="FK19" s="877"/>
      <c r="FL19" s="877"/>
      <c r="FM19" s="877"/>
      <c r="FN19" s="877"/>
      <c r="FO19" s="877"/>
      <c r="FP19" s="877"/>
      <c r="FQ19" s="877"/>
      <c r="FR19" s="877"/>
      <c r="FS19" s="877"/>
      <c r="FT19" s="877"/>
      <c r="FU19" s="877"/>
      <c r="FV19" s="877"/>
      <c r="FW19" s="877"/>
      <c r="FX19" s="877"/>
      <c r="FY19" s="877"/>
      <c r="FZ19" s="877"/>
      <c r="GA19" s="877"/>
      <c r="GB19" s="877"/>
      <c r="GC19" s="877"/>
      <c r="GD19" s="877"/>
      <c r="GE19" s="877"/>
      <c r="GF19" s="877"/>
      <c r="GG19" s="877"/>
      <c r="GH19" s="877"/>
      <c r="GI19" s="877"/>
      <c r="GJ19" s="877"/>
      <c r="GK19" s="877"/>
      <c r="GL19" s="877"/>
      <c r="GM19" s="877"/>
      <c r="GN19" s="877"/>
      <c r="GO19" s="877"/>
      <c r="GP19" s="877"/>
      <c r="GQ19" s="877"/>
      <c r="GR19" s="877"/>
      <c r="GS19" s="877"/>
      <c r="GT19" s="877"/>
      <c r="GU19" s="877"/>
      <c r="GV19" s="877"/>
      <c r="GW19" s="877"/>
      <c r="GX19" s="877"/>
      <c r="GY19" s="877"/>
      <c r="GZ19" s="877"/>
      <c r="HA19" s="877"/>
      <c r="HB19" s="877"/>
      <c r="HC19" s="877"/>
      <c r="HD19" s="877"/>
      <c r="HE19" s="877"/>
      <c r="HF19" s="877"/>
      <c r="HG19" s="877"/>
      <c r="HH19" s="877"/>
      <c r="HI19" s="877"/>
      <c r="HJ19" s="877"/>
      <c r="HK19" s="877"/>
      <c r="HL19" s="877"/>
      <c r="HM19" s="877"/>
      <c r="HN19" s="877"/>
      <c r="HO19" s="877"/>
      <c r="HP19" s="877"/>
      <c r="HQ19" s="877"/>
      <c r="HR19" s="877"/>
      <c r="HS19" s="877"/>
      <c r="HT19" s="877"/>
      <c r="HU19" s="877"/>
      <c r="HV19" s="877"/>
      <c r="HW19" s="877"/>
      <c r="HX19" s="877"/>
      <c r="HY19" s="877"/>
      <c r="HZ19" s="877"/>
      <c r="IA19" s="877"/>
      <c r="IB19" s="877"/>
      <c r="IC19" s="877"/>
      <c r="ID19" s="877"/>
      <c r="IE19" s="877"/>
      <c r="IF19" s="877"/>
      <c r="IG19" s="877"/>
      <c r="IH19" s="877"/>
      <c r="II19" s="877"/>
      <c r="IJ19" s="877"/>
      <c r="IK19" s="877"/>
      <c r="IL19" s="877"/>
      <c r="IM19" s="877"/>
      <c r="IN19" s="877"/>
      <c r="IO19" s="877"/>
      <c r="IP19" s="877"/>
      <c r="IQ19" s="877"/>
      <c r="IR19" s="877"/>
      <c r="IS19" s="877"/>
      <c r="IT19" s="877"/>
      <c r="IU19" s="877"/>
      <c r="IV19" s="877"/>
    </row>
    <row r="20" spans="1:256">
      <c r="A20" s="517" t="s">
        <v>1220</v>
      </c>
      <c r="B20" s="4"/>
      <c r="C20" s="4"/>
      <c r="D20" s="4"/>
      <c r="E20" s="4"/>
      <c r="F20" s="4"/>
      <c r="G20" s="4"/>
      <c r="H20" s="4"/>
      <c r="I20" s="4"/>
    </row>
    <row r="21" spans="1:256" s="878" customFormat="1" ht="13.5" customHeight="1">
      <c r="A21" s="518" t="s">
        <v>1221</v>
      </c>
      <c r="B21" s="518"/>
      <c r="C21" s="518"/>
      <c r="D21" s="518"/>
      <c r="E21" s="514"/>
      <c r="F21" s="514"/>
      <c r="G21" s="514"/>
      <c r="H21" s="514"/>
      <c r="I21" s="514"/>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7"/>
      <c r="BJ21" s="877"/>
      <c r="BK21" s="877"/>
      <c r="BL21" s="877"/>
      <c r="BM21" s="877"/>
      <c r="BN21" s="877"/>
      <c r="BO21" s="877"/>
      <c r="BP21" s="877"/>
      <c r="BQ21" s="877"/>
      <c r="BR21" s="877"/>
      <c r="BS21" s="877"/>
      <c r="BT21" s="877"/>
      <c r="BU21" s="877"/>
      <c r="BV21" s="877"/>
      <c r="BW21" s="877"/>
      <c r="BX21" s="877"/>
      <c r="BY21" s="877"/>
      <c r="BZ21" s="877"/>
      <c r="CA21" s="877"/>
      <c r="CB21" s="877"/>
      <c r="CC21" s="877"/>
      <c r="CD21" s="877"/>
      <c r="CE21" s="877"/>
      <c r="CF21" s="877"/>
      <c r="CG21" s="877"/>
      <c r="CH21" s="877"/>
      <c r="CI21" s="877"/>
      <c r="CJ21" s="877"/>
      <c r="CK21" s="877"/>
      <c r="CL21" s="877"/>
      <c r="CM21" s="877"/>
      <c r="CN21" s="877"/>
      <c r="CO21" s="877"/>
      <c r="CP21" s="877"/>
      <c r="CQ21" s="877"/>
      <c r="CR21" s="877"/>
      <c r="CS21" s="877"/>
      <c r="CT21" s="877"/>
      <c r="CU21" s="877"/>
      <c r="CV21" s="877"/>
      <c r="CW21" s="877"/>
      <c r="CX21" s="877"/>
      <c r="CY21" s="877"/>
      <c r="CZ21" s="877"/>
      <c r="DA21" s="877"/>
      <c r="DB21" s="877"/>
      <c r="DC21" s="877"/>
      <c r="DD21" s="877"/>
      <c r="DE21" s="877"/>
      <c r="DF21" s="877"/>
      <c r="DG21" s="877"/>
      <c r="DH21" s="877"/>
      <c r="DI21" s="877"/>
      <c r="DJ21" s="877"/>
      <c r="DK21" s="877"/>
      <c r="DL21" s="877"/>
      <c r="DM21" s="877"/>
      <c r="DN21" s="877"/>
      <c r="DO21" s="877"/>
      <c r="DP21" s="877"/>
      <c r="DQ21" s="877"/>
      <c r="DR21" s="877"/>
      <c r="DS21" s="877"/>
      <c r="DT21" s="877"/>
      <c r="DU21" s="877"/>
      <c r="DV21" s="877"/>
      <c r="DW21" s="877"/>
      <c r="DX21" s="877"/>
      <c r="DY21" s="877"/>
      <c r="DZ21" s="877"/>
      <c r="EA21" s="877"/>
      <c r="EB21" s="877"/>
      <c r="EC21" s="877"/>
      <c r="ED21" s="877"/>
      <c r="EE21" s="877"/>
      <c r="EF21" s="877"/>
      <c r="EG21" s="877"/>
      <c r="EH21" s="877"/>
      <c r="EI21" s="877"/>
      <c r="EJ21" s="877"/>
      <c r="EK21" s="877"/>
      <c r="EL21" s="877"/>
      <c r="EM21" s="877"/>
      <c r="EN21" s="877"/>
      <c r="EO21" s="877"/>
      <c r="EP21" s="877"/>
      <c r="EQ21" s="877"/>
      <c r="ER21" s="877"/>
      <c r="ES21" s="877"/>
      <c r="ET21" s="877"/>
      <c r="EU21" s="877"/>
      <c r="EV21" s="877"/>
      <c r="EW21" s="877"/>
      <c r="EX21" s="877"/>
      <c r="EY21" s="877"/>
      <c r="EZ21" s="877"/>
      <c r="FA21" s="877"/>
      <c r="FB21" s="877"/>
      <c r="FC21" s="877"/>
      <c r="FD21" s="877"/>
      <c r="FE21" s="877"/>
      <c r="FF21" s="877"/>
      <c r="FG21" s="877"/>
      <c r="FH21" s="877"/>
      <c r="FI21" s="877"/>
      <c r="FJ21" s="877"/>
      <c r="FK21" s="877"/>
      <c r="FL21" s="877"/>
      <c r="FM21" s="877"/>
      <c r="FN21" s="877"/>
      <c r="FO21" s="877"/>
      <c r="FP21" s="877"/>
      <c r="FQ21" s="877"/>
      <c r="FR21" s="877"/>
      <c r="FS21" s="877"/>
      <c r="FT21" s="877"/>
      <c r="FU21" s="877"/>
      <c r="FV21" s="877"/>
      <c r="FW21" s="877"/>
      <c r="FX21" s="877"/>
      <c r="FY21" s="877"/>
      <c r="FZ21" s="877"/>
      <c r="GA21" s="877"/>
      <c r="GB21" s="877"/>
      <c r="GC21" s="877"/>
      <c r="GD21" s="877"/>
      <c r="GE21" s="877"/>
      <c r="GF21" s="877"/>
      <c r="GG21" s="877"/>
      <c r="GH21" s="877"/>
      <c r="GI21" s="877"/>
      <c r="GJ21" s="877"/>
      <c r="GK21" s="877"/>
      <c r="GL21" s="877"/>
      <c r="GM21" s="877"/>
      <c r="GN21" s="877"/>
      <c r="GO21" s="877"/>
      <c r="GP21" s="877"/>
      <c r="GQ21" s="877"/>
      <c r="GR21" s="877"/>
      <c r="GS21" s="877"/>
      <c r="GT21" s="877"/>
      <c r="GU21" s="877"/>
      <c r="GV21" s="877"/>
      <c r="GW21" s="877"/>
      <c r="GX21" s="877"/>
      <c r="GY21" s="877"/>
      <c r="GZ21" s="877"/>
      <c r="HA21" s="877"/>
      <c r="HB21" s="877"/>
      <c r="HC21" s="877"/>
      <c r="HD21" s="877"/>
      <c r="HE21" s="877"/>
      <c r="HF21" s="877"/>
      <c r="HG21" s="877"/>
      <c r="HH21" s="877"/>
      <c r="HI21" s="877"/>
      <c r="HJ21" s="877"/>
      <c r="HK21" s="877"/>
      <c r="HL21" s="877"/>
      <c r="HM21" s="877"/>
      <c r="HN21" s="877"/>
      <c r="HO21" s="877"/>
      <c r="HP21" s="877"/>
      <c r="HQ21" s="877"/>
      <c r="HR21" s="877"/>
      <c r="HS21" s="877"/>
      <c r="HT21" s="877"/>
      <c r="HU21" s="877"/>
      <c r="HV21" s="877"/>
      <c r="HW21" s="877"/>
      <c r="HX21" s="877"/>
      <c r="HY21" s="877"/>
      <c r="HZ21" s="877"/>
      <c r="IA21" s="877"/>
      <c r="IB21" s="877"/>
      <c r="IC21" s="877"/>
      <c r="ID21" s="877"/>
      <c r="IE21" s="877"/>
      <c r="IF21" s="877"/>
      <c r="IG21" s="877"/>
      <c r="IH21" s="877"/>
      <c r="II21" s="877"/>
      <c r="IJ21" s="877"/>
      <c r="IK21" s="877"/>
      <c r="IL21" s="877"/>
      <c r="IM21" s="877"/>
      <c r="IN21" s="877"/>
      <c r="IO21" s="877"/>
      <c r="IP21" s="877"/>
      <c r="IQ21" s="877"/>
      <c r="IR21" s="877"/>
      <c r="IS21" s="877"/>
      <c r="IT21" s="877"/>
      <c r="IU21" s="877"/>
      <c r="IV21" s="877"/>
    </row>
    <row r="22" spans="1:256" s="878" customFormat="1">
      <c r="A22" s="515" t="s">
        <v>1057</v>
      </c>
      <c r="B22" s="518"/>
      <c r="C22" s="518"/>
      <c r="D22" s="514"/>
      <c r="E22" s="514"/>
      <c r="F22" s="514"/>
      <c r="G22" s="514"/>
      <c r="H22" s="514"/>
      <c r="I22" s="514"/>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7"/>
      <c r="AR22" s="877"/>
      <c r="AS22" s="877"/>
      <c r="AT22" s="877"/>
      <c r="AU22" s="877"/>
      <c r="AV22" s="877"/>
      <c r="AW22" s="877"/>
      <c r="AX22" s="877"/>
      <c r="AY22" s="877"/>
      <c r="AZ22" s="877"/>
      <c r="BA22" s="877"/>
      <c r="BB22" s="877"/>
      <c r="BC22" s="877"/>
      <c r="BD22" s="877"/>
      <c r="BE22" s="877"/>
      <c r="BF22" s="877"/>
      <c r="BG22" s="877"/>
      <c r="BH22" s="877"/>
      <c r="BI22" s="877"/>
      <c r="BJ22" s="877"/>
      <c r="BK22" s="877"/>
      <c r="BL22" s="877"/>
      <c r="BM22" s="877"/>
      <c r="BN22" s="877"/>
      <c r="BO22" s="877"/>
      <c r="BP22" s="877"/>
      <c r="BQ22" s="877"/>
      <c r="BR22" s="877"/>
      <c r="BS22" s="877"/>
      <c r="BT22" s="877"/>
      <c r="BU22" s="877"/>
      <c r="BV22" s="877"/>
      <c r="BW22" s="877"/>
      <c r="BX22" s="877"/>
      <c r="BY22" s="877"/>
      <c r="BZ22" s="877"/>
      <c r="CA22" s="877"/>
      <c r="CB22" s="877"/>
      <c r="CC22" s="877"/>
      <c r="CD22" s="877"/>
      <c r="CE22" s="877"/>
      <c r="CF22" s="877"/>
      <c r="CG22" s="877"/>
      <c r="CH22" s="877"/>
      <c r="CI22" s="877"/>
      <c r="CJ22" s="877"/>
      <c r="CK22" s="877"/>
      <c r="CL22" s="877"/>
      <c r="CM22" s="877"/>
      <c r="CN22" s="877"/>
      <c r="CO22" s="877"/>
      <c r="CP22" s="877"/>
      <c r="CQ22" s="877"/>
      <c r="CR22" s="877"/>
      <c r="CS22" s="877"/>
      <c r="CT22" s="877"/>
      <c r="CU22" s="877"/>
      <c r="CV22" s="877"/>
      <c r="CW22" s="877"/>
      <c r="CX22" s="877"/>
      <c r="CY22" s="877"/>
      <c r="CZ22" s="877"/>
      <c r="DA22" s="877"/>
      <c r="DB22" s="877"/>
      <c r="DC22" s="877"/>
      <c r="DD22" s="877"/>
      <c r="DE22" s="877"/>
      <c r="DF22" s="877"/>
      <c r="DG22" s="877"/>
      <c r="DH22" s="877"/>
      <c r="DI22" s="877"/>
      <c r="DJ22" s="877"/>
      <c r="DK22" s="877"/>
      <c r="DL22" s="877"/>
      <c r="DM22" s="877"/>
      <c r="DN22" s="877"/>
      <c r="DO22" s="877"/>
      <c r="DP22" s="877"/>
      <c r="DQ22" s="877"/>
      <c r="DR22" s="877"/>
      <c r="DS22" s="877"/>
      <c r="DT22" s="877"/>
      <c r="DU22" s="877"/>
      <c r="DV22" s="877"/>
      <c r="DW22" s="877"/>
      <c r="DX22" s="877"/>
      <c r="DY22" s="877"/>
      <c r="DZ22" s="877"/>
      <c r="EA22" s="877"/>
      <c r="EB22" s="877"/>
      <c r="EC22" s="877"/>
      <c r="ED22" s="877"/>
      <c r="EE22" s="877"/>
      <c r="EF22" s="877"/>
      <c r="EG22" s="877"/>
      <c r="EH22" s="877"/>
      <c r="EI22" s="877"/>
      <c r="EJ22" s="877"/>
      <c r="EK22" s="877"/>
      <c r="EL22" s="877"/>
      <c r="EM22" s="877"/>
      <c r="EN22" s="877"/>
      <c r="EO22" s="877"/>
      <c r="EP22" s="877"/>
      <c r="EQ22" s="877"/>
      <c r="ER22" s="877"/>
      <c r="ES22" s="877"/>
      <c r="ET22" s="877"/>
      <c r="EU22" s="877"/>
      <c r="EV22" s="877"/>
      <c r="EW22" s="877"/>
      <c r="EX22" s="877"/>
      <c r="EY22" s="877"/>
      <c r="EZ22" s="877"/>
      <c r="FA22" s="877"/>
      <c r="FB22" s="877"/>
      <c r="FC22" s="877"/>
      <c r="FD22" s="877"/>
      <c r="FE22" s="877"/>
      <c r="FF22" s="877"/>
      <c r="FG22" s="877"/>
      <c r="FH22" s="877"/>
      <c r="FI22" s="877"/>
      <c r="FJ22" s="877"/>
      <c r="FK22" s="877"/>
      <c r="FL22" s="877"/>
      <c r="FM22" s="877"/>
      <c r="FN22" s="877"/>
      <c r="FO22" s="877"/>
      <c r="FP22" s="877"/>
      <c r="FQ22" s="877"/>
      <c r="FR22" s="877"/>
      <c r="FS22" s="877"/>
      <c r="FT22" s="877"/>
      <c r="FU22" s="877"/>
      <c r="FV22" s="877"/>
      <c r="FW22" s="877"/>
      <c r="FX22" s="877"/>
      <c r="FY22" s="877"/>
      <c r="FZ22" s="877"/>
      <c r="GA22" s="877"/>
      <c r="GB22" s="877"/>
      <c r="GC22" s="877"/>
      <c r="GD22" s="877"/>
      <c r="GE22" s="877"/>
      <c r="GF22" s="877"/>
      <c r="GG22" s="877"/>
      <c r="GH22" s="877"/>
      <c r="GI22" s="877"/>
      <c r="GJ22" s="877"/>
      <c r="GK22" s="877"/>
      <c r="GL22" s="877"/>
      <c r="GM22" s="877"/>
      <c r="GN22" s="877"/>
      <c r="GO22" s="877"/>
      <c r="GP22" s="877"/>
      <c r="GQ22" s="877"/>
      <c r="GR22" s="877"/>
      <c r="GS22" s="877"/>
      <c r="GT22" s="877"/>
      <c r="GU22" s="877"/>
      <c r="GV22" s="877"/>
      <c r="GW22" s="877"/>
      <c r="GX22" s="877"/>
      <c r="GY22" s="877"/>
      <c r="GZ22" s="877"/>
      <c r="HA22" s="877"/>
      <c r="HB22" s="877"/>
      <c r="HC22" s="877"/>
      <c r="HD22" s="877"/>
      <c r="HE22" s="877"/>
      <c r="HF22" s="877"/>
      <c r="HG22" s="877"/>
      <c r="HH22" s="877"/>
      <c r="HI22" s="877"/>
      <c r="HJ22" s="877"/>
      <c r="HK22" s="877"/>
      <c r="HL22" s="877"/>
      <c r="HM22" s="877"/>
      <c r="HN22" s="877"/>
      <c r="HO22" s="877"/>
      <c r="HP22" s="877"/>
      <c r="HQ22" s="877"/>
      <c r="HR22" s="877"/>
      <c r="HS22" s="877"/>
      <c r="HT22" s="877"/>
      <c r="HU22" s="877"/>
      <c r="HV22" s="877"/>
      <c r="HW22" s="877"/>
      <c r="HX22" s="877"/>
      <c r="HY22" s="877"/>
      <c r="HZ22" s="877"/>
      <c r="IA22" s="877"/>
      <c r="IB22" s="877"/>
      <c r="IC22" s="877"/>
      <c r="ID22" s="877"/>
      <c r="IE22" s="877"/>
      <c r="IF22" s="877"/>
      <c r="IG22" s="877"/>
      <c r="IH22" s="877"/>
      <c r="II22" s="877"/>
      <c r="IJ22" s="877"/>
      <c r="IK22" s="877"/>
      <c r="IL22" s="877"/>
      <c r="IM22" s="877"/>
      <c r="IN22" s="877"/>
      <c r="IO22" s="877"/>
      <c r="IP22" s="877"/>
      <c r="IQ22" s="877"/>
      <c r="IR22" s="877"/>
      <c r="IS22" s="877"/>
      <c r="IT22" s="877"/>
      <c r="IU22" s="877"/>
      <c r="IV22" s="877"/>
    </row>
    <row r="23" spans="1:256">
      <c r="B23" s="885"/>
      <c r="C23" s="885"/>
      <c r="D23" s="885"/>
      <c r="E23" s="885"/>
      <c r="F23" s="885"/>
      <c r="G23" s="885"/>
      <c r="H23" s="885"/>
      <c r="I23" s="885"/>
      <c r="L23" s="886"/>
      <c r="M23" s="887"/>
      <c r="N23" s="887"/>
      <c r="O23" s="888"/>
    </row>
    <row r="27" spans="1:256" ht="15" customHeight="1"/>
    <row r="28" spans="1:256" ht="15" customHeight="1"/>
    <row r="41" spans="1:9">
      <c r="A41" s="889"/>
      <c r="B41" s="890"/>
      <c r="C41" s="890"/>
      <c r="D41" s="890"/>
      <c r="F41" s="877"/>
      <c r="G41" s="877"/>
      <c r="H41" s="877"/>
      <c r="I41" s="877"/>
    </row>
    <row r="42" spans="1:9">
      <c r="A42" s="891"/>
      <c r="B42" s="892"/>
      <c r="C42" s="893"/>
      <c r="D42" s="894"/>
      <c r="F42" s="891"/>
      <c r="G42" s="892"/>
      <c r="H42" s="893"/>
      <c r="I42" s="894"/>
    </row>
    <row r="43" spans="1:9">
      <c r="A43" s="1104"/>
      <c r="B43" s="1104"/>
      <c r="C43" s="1104"/>
      <c r="D43" s="1104"/>
      <c r="F43" s="895"/>
      <c r="G43" s="896"/>
      <c r="H43" s="896"/>
      <c r="I43" s="896"/>
    </row>
    <row r="44" spans="1:9">
      <c r="A44" s="897"/>
      <c r="B44" s="894"/>
      <c r="C44" s="1105"/>
      <c r="D44" s="1105"/>
      <c r="F44" s="898"/>
      <c r="G44" s="877"/>
      <c r="H44" s="877"/>
      <c r="I44" s="877"/>
    </row>
    <row r="45" spans="1:9">
      <c r="A45" s="1104"/>
      <c r="B45" s="1104"/>
      <c r="C45" s="1104"/>
      <c r="D45" s="1104"/>
      <c r="F45" s="877"/>
      <c r="G45" s="877"/>
      <c r="H45" s="877"/>
      <c r="I45" s="877"/>
    </row>
    <row r="46" spans="1:9">
      <c r="F46" s="898"/>
      <c r="G46" s="877"/>
      <c r="H46" s="877"/>
      <c r="I46" s="877"/>
    </row>
  </sheetData>
  <mergeCells count="6">
    <mergeCell ref="A43:D43"/>
    <mergeCell ref="C44:D44"/>
    <mergeCell ref="A45:D45"/>
    <mergeCell ref="B2:E2"/>
    <mergeCell ref="F2:I2"/>
    <mergeCell ref="A5:I5"/>
  </mergeCells>
  <printOptions horizontalCentered="1"/>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D21" sqref="D21"/>
    </sheetView>
  </sheetViews>
  <sheetFormatPr defaultColWidth="9.140625" defaultRowHeight="15"/>
  <cols>
    <col min="1" max="1" width="80.85546875" style="17" bestFit="1" customWidth="1"/>
    <col min="2" max="2" width="8.42578125" style="17" bestFit="1" customWidth="1"/>
    <col min="3" max="3" width="12.85546875" style="17" bestFit="1" customWidth="1"/>
    <col min="4" max="4" width="13.140625" style="17" bestFit="1" customWidth="1"/>
    <col min="5" max="7" width="12.42578125" style="17" bestFit="1" customWidth="1"/>
    <col min="8" max="8" width="10.140625" style="17" bestFit="1" customWidth="1"/>
    <col min="9" max="9" width="11" style="17" bestFit="1" customWidth="1"/>
    <col min="10" max="11" width="12.42578125" style="17" bestFit="1" customWidth="1"/>
    <col min="12" max="12" width="10" style="17" bestFit="1" customWidth="1"/>
    <col min="13" max="13" width="4.5703125" style="17" bestFit="1" customWidth="1"/>
    <col min="14" max="16384" width="9.140625" style="17"/>
  </cols>
  <sheetData>
    <row r="1" spans="1:12" ht="15.75" customHeight="1">
      <c r="A1" s="39" t="s">
        <v>986</v>
      </c>
    </row>
    <row r="2" spans="1:12" s="35" customFormat="1" ht="18.75" customHeight="1">
      <c r="A2" s="998" t="s">
        <v>467</v>
      </c>
      <c r="B2" s="998" t="s">
        <v>468</v>
      </c>
      <c r="C2" s="996" t="s">
        <v>469</v>
      </c>
      <c r="D2" s="1002"/>
      <c r="E2" s="1002"/>
      <c r="F2" s="1002"/>
      <c r="G2" s="1002"/>
      <c r="H2" s="1115" t="s">
        <v>470</v>
      </c>
      <c r="I2" s="1115"/>
      <c r="J2" s="1115"/>
      <c r="K2" s="1115"/>
      <c r="L2" s="1115"/>
    </row>
    <row r="3" spans="1:12" s="35" customFormat="1" ht="51" customHeight="1">
      <c r="A3" s="1000"/>
      <c r="B3" s="1000"/>
      <c r="C3" s="587">
        <v>44531</v>
      </c>
      <c r="D3" s="587">
        <v>44501</v>
      </c>
      <c r="E3" s="587">
        <v>44166</v>
      </c>
      <c r="F3" s="19" t="s">
        <v>471</v>
      </c>
      <c r="G3" s="534" t="s">
        <v>472</v>
      </c>
      <c r="H3" s="587">
        <v>44531</v>
      </c>
      <c r="I3" s="587">
        <v>44501</v>
      </c>
      <c r="J3" s="587">
        <v>44166</v>
      </c>
      <c r="K3" s="535" t="s">
        <v>471</v>
      </c>
      <c r="L3" s="535" t="s">
        <v>472</v>
      </c>
    </row>
    <row r="4" spans="1:12" s="35" customFormat="1" ht="18" customHeight="1">
      <c r="A4" s="104" t="s">
        <v>473</v>
      </c>
      <c r="B4" s="142" t="s">
        <v>474</v>
      </c>
      <c r="C4" s="22">
        <v>5809</v>
      </c>
      <c r="D4" s="22">
        <v>5787</v>
      </c>
      <c r="E4" s="22">
        <v>5647</v>
      </c>
      <c r="F4" s="65">
        <v>2.8687798831237825</v>
      </c>
      <c r="G4" s="145">
        <v>0.38016243303957148</v>
      </c>
      <c r="H4" s="22">
        <v>5864</v>
      </c>
      <c r="I4" s="22">
        <v>5844</v>
      </c>
      <c r="J4" s="22">
        <v>5740</v>
      </c>
      <c r="K4" s="22">
        <f t="shared" ref="K4:K15" si="0">(H4-J4)/J4*100</f>
        <v>2.1602787456445993</v>
      </c>
      <c r="L4" s="22">
        <f t="shared" ref="L4:L17" si="1">(H4-I4)/I4*100</f>
        <v>0.34223134839151265</v>
      </c>
    </row>
    <row r="5" spans="1:12" s="35" customFormat="1" ht="18" customHeight="1">
      <c r="A5" s="104" t="s">
        <v>475</v>
      </c>
      <c r="B5" s="142" t="s">
        <v>474</v>
      </c>
      <c r="C5" s="22">
        <v>277</v>
      </c>
      <c r="D5" s="22">
        <v>277</v>
      </c>
      <c r="E5" s="22">
        <v>278</v>
      </c>
      <c r="F5" s="65">
        <v>-0.35971223021582738</v>
      </c>
      <c r="G5" s="145">
        <v>0</v>
      </c>
      <c r="H5" s="22">
        <v>592</v>
      </c>
      <c r="I5" s="22">
        <v>592</v>
      </c>
      <c r="J5" s="22">
        <v>589</v>
      </c>
      <c r="K5" s="22">
        <f t="shared" si="0"/>
        <v>0.50933786078098475</v>
      </c>
      <c r="L5" s="22">
        <f t="shared" si="1"/>
        <v>0</v>
      </c>
    </row>
    <row r="6" spans="1:12" s="35" customFormat="1" ht="18" customHeight="1">
      <c r="A6" s="104" t="s">
        <v>476</v>
      </c>
      <c r="B6" s="142" t="s">
        <v>474</v>
      </c>
      <c r="C6" s="22">
        <v>4</v>
      </c>
      <c r="D6" s="22">
        <v>4</v>
      </c>
      <c r="E6" s="22">
        <v>4</v>
      </c>
      <c r="F6" s="65">
        <v>0</v>
      </c>
      <c r="G6" s="145">
        <v>0</v>
      </c>
      <c r="H6" s="22">
        <v>3</v>
      </c>
      <c r="I6" s="22">
        <v>3</v>
      </c>
      <c r="J6" s="22">
        <v>3</v>
      </c>
      <c r="K6" s="22">
        <f t="shared" si="0"/>
        <v>0</v>
      </c>
      <c r="L6" s="22">
        <f t="shared" si="1"/>
        <v>0</v>
      </c>
    </row>
    <row r="7" spans="1:12" s="35" customFormat="1" ht="18" customHeight="1">
      <c r="A7" s="104" t="s">
        <v>477</v>
      </c>
      <c r="B7" s="142" t="s">
        <v>478</v>
      </c>
      <c r="C7" s="22">
        <v>250.25252</v>
      </c>
      <c r="D7" s="22">
        <v>245.96176</v>
      </c>
      <c r="E7" s="22">
        <v>208.96069</v>
      </c>
      <c r="F7" s="65">
        <v>19.760573148949693</v>
      </c>
      <c r="G7" s="145">
        <v>1.7444825569633289</v>
      </c>
      <c r="H7" s="22">
        <v>555.66997000000003</v>
      </c>
      <c r="I7" s="22">
        <v>526.37291000000005</v>
      </c>
      <c r="J7" s="22">
        <v>289.33748000000003</v>
      </c>
      <c r="K7" s="22">
        <f t="shared" si="0"/>
        <v>92.049080540827262</v>
      </c>
      <c r="L7" s="22">
        <f t="shared" si="1"/>
        <v>5.5658373452387551</v>
      </c>
    </row>
    <row r="8" spans="1:12" s="35" customFormat="1" ht="18" customHeight="1">
      <c r="A8" s="104" t="s">
        <v>479</v>
      </c>
      <c r="B8" s="142" t="s">
        <v>480</v>
      </c>
      <c r="C8" s="22">
        <v>59216.337444000004</v>
      </c>
      <c r="D8" s="22">
        <v>58983.986285200001</v>
      </c>
      <c r="E8" s="22">
        <v>55883.730850400003</v>
      </c>
      <c r="F8" s="65">
        <v>5.963464755997312</v>
      </c>
      <c r="G8" s="145">
        <v>0.39392244138355947</v>
      </c>
      <c r="H8" s="22">
        <v>26668.929937299999</v>
      </c>
      <c r="I8" s="22">
        <v>26439.390209500001</v>
      </c>
      <c r="J8" s="22">
        <v>23467.1002653</v>
      </c>
      <c r="K8" s="22">
        <f t="shared" si="0"/>
        <v>13.643908432668336</v>
      </c>
      <c r="L8" s="22">
        <f t="shared" si="1"/>
        <v>0.86817330498614054</v>
      </c>
    </row>
    <row r="9" spans="1:12" s="35" customFormat="1" ht="18" customHeight="1">
      <c r="A9" s="104" t="s">
        <v>481</v>
      </c>
      <c r="B9" s="142" t="s">
        <v>480</v>
      </c>
      <c r="C9" s="59">
        <v>23105868.721534349</v>
      </c>
      <c r="D9" s="59">
        <v>22395688.250141691</v>
      </c>
      <c r="E9" s="59">
        <v>16500054.718650876</v>
      </c>
      <c r="F9" s="65">
        <v>40.035103613423637</v>
      </c>
      <c r="G9" s="145">
        <v>3.1710589264349331</v>
      </c>
      <c r="H9" s="22">
        <v>3233472.5747000002</v>
      </c>
      <c r="I9" s="22">
        <v>3136446.5222999998</v>
      </c>
      <c r="J9" s="22">
        <v>2104884.5115</v>
      </c>
      <c r="K9" s="22">
        <f t="shared" si="0"/>
        <v>53.617576500467315</v>
      </c>
      <c r="L9" s="22">
        <f t="shared" si="1"/>
        <v>3.0935025261916422</v>
      </c>
    </row>
    <row r="10" spans="1:12" s="35" customFormat="1" ht="18" customHeight="1">
      <c r="A10" s="104" t="s">
        <v>482</v>
      </c>
      <c r="B10" s="142" t="s">
        <v>480</v>
      </c>
      <c r="C10" s="22">
        <v>63898.029134853503</v>
      </c>
      <c r="D10" s="22">
        <v>63661.717151267396</v>
      </c>
      <c r="E10" s="22">
        <v>60356.487450860302</v>
      </c>
      <c r="F10" s="65">
        <v>5.8677067430018583</v>
      </c>
      <c r="G10" s="145">
        <v>0.37119951229811043</v>
      </c>
      <c r="H10" s="22">
        <v>30457.960666951698</v>
      </c>
      <c r="I10" s="22">
        <v>30181.731513309503</v>
      </c>
      <c r="J10" s="22">
        <v>25959.770701801503</v>
      </c>
      <c r="K10" s="22">
        <f t="shared" si="0"/>
        <v>17.327541205277438</v>
      </c>
      <c r="L10" s="22">
        <f t="shared" si="1"/>
        <v>0.91521970341689396</v>
      </c>
    </row>
    <row r="11" spans="1:12" s="35" customFormat="1" ht="18" customHeight="1">
      <c r="A11" s="104" t="s">
        <v>483</v>
      </c>
      <c r="B11" s="142" t="s">
        <v>480</v>
      </c>
      <c r="C11" s="59">
        <v>27043639.882807698</v>
      </c>
      <c r="D11" s="59">
        <v>26373654.895159312</v>
      </c>
      <c r="E11" s="59">
        <v>19990417.722007446</v>
      </c>
      <c r="F11" s="65">
        <v>35.283015387093997</v>
      </c>
      <c r="G11" s="145">
        <v>2.540356997586092</v>
      </c>
      <c r="H11" s="22">
        <v>3481400.3444000008</v>
      </c>
      <c r="I11" s="22">
        <v>3380407.6806999994</v>
      </c>
      <c r="J11" s="22">
        <v>2295181.1372000002</v>
      </c>
      <c r="K11" s="22">
        <f t="shared" si="0"/>
        <v>51.683032244118444</v>
      </c>
      <c r="L11" s="22">
        <f t="shared" si="1"/>
        <v>2.9875882804493039</v>
      </c>
    </row>
    <row r="12" spans="1:12" s="35" customFormat="1" ht="18" customHeight="1">
      <c r="A12" s="104" t="s">
        <v>484</v>
      </c>
      <c r="B12" s="142" t="s">
        <v>480</v>
      </c>
      <c r="C12" s="22">
        <v>1887.8764593999999</v>
      </c>
      <c r="D12" s="22">
        <v>1371.7781987999999</v>
      </c>
      <c r="E12" s="22">
        <v>2240.6495559</v>
      </c>
      <c r="F12" s="65">
        <v>-15.744233433161838</v>
      </c>
      <c r="G12" s="145">
        <v>37.622573463514065</v>
      </c>
      <c r="H12" s="22">
        <v>3279.5713960000003</v>
      </c>
      <c r="I12" s="22">
        <v>1862.8879812</v>
      </c>
      <c r="J12" s="22">
        <v>2831.1841476</v>
      </c>
      <c r="K12" s="22">
        <f t="shared" si="0"/>
        <v>15.837445571320361</v>
      </c>
      <c r="L12" s="22">
        <f t="shared" si="1"/>
        <v>76.047697397641045</v>
      </c>
    </row>
    <row r="13" spans="1:12" s="35" customFormat="1" ht="18" customHeight="1">
      <c r="A13" s="104" t="s">
        <v>485</v>
      </c>
      <c r="B13" s="142" t="s">
        <v>480</v>
      </c>
      <c r="C13" s="22">
        <v>82.081585191304356</v>
      </c>
      <c r="D13" s="22">
        <v>72.19885256842106</v>
      </c>
      <c r="E13" s="22">
        <v>106.69759790000001</v>
      </c>
      <c r="F13" s="65">
        <v>-23.070821830278192</v>
      </c>
      <c r="G13" s="145">
        <v>13.688212861163793</v>
      </c>
      <c r="H13" s="22">
        <f>H12/23</f>
        <v>142.5900606956522</v>
      </c>
      <c r="I13" s="22">
        <v>103.49377673333333</v>
      </c>
      <c r="J13" s="22">
        <v>128.69018852727274</v>
      </c>
      <c r="K13" s="22">
        <f t="shared" si="0"/>
        <v>10.801034894306431</v>
      </c>
      <c r="L13" s="22">
        <f t="shared" si="1"/>
        <v>37.776458832936484</v>
      </c>
    </row>
    <row r="14" spans="1:12" s="35" customFormat="1" ht="18" customHeight="1">
      <c r="A14" s="104" t="s">
        <v>486</v>
      </c>
      <c r="B14" s="142" t="s">
        <v>480</v>
      </c>
      <c r="C14" s="38">
        <v>457021.3647613831</v>
      </c>
      <c r="D14" s="38">
        <v>452252.75517672353</v>
      </c>
      <c r="E14" s="38">
        <v>486054.99905635498</v>
      </c>
      <c r="F14" s="65">
        <v>-5.9733228443980302</v>
      </c>
      <c r="G14" s="145">
        <v>1.0544125005487641</v>
      </c>
      <c r="H14" s="22">
        <v>222634.28368891499</v>
      </c>
      <c r="I14" s="22">
        <v>212534.40917632999</v>
      </c>
      <c r="J14" s="22">
        <v>224001.86067411499</v>
      </c>
      <c r="K14" s="22">
        <f t="shared" si="0"/>
        <v>-0.610520368484612</v>
      </c>
      <c r="L14" s="22">
        <f t="shared" si="1"/>
        <v>4.7521126351853908</v>
      </c>
    </row>
    <row r="15" spans="1:12" s="35" customFormat="1" ht="18" customHeight="1">
      <c r="A15" s="104" t="s">
        <v>487</v>
      </c>
      <c r="B15" s="142" t="s">
        <v>480</v>
      </c>
      <c r="C15" s="22">
        <v>19870.494120060135</v>
      </c>
      <c r="D15" s="22">
        <v>23802.776588248609</v>
      </c>
      <c r="E15" s="22">
        <v>23145.476145540713</v>
      </c>
      <c r="F15" s="65">
        <v>-14.149555640537329</v>
      </c>
      <c r="G15" s="145">
        <v>-16.52026793432929</v>
      </c>
      <c r="H15" s="22">
        <f>H14/23</f>
        <v>9679.7514647354346</v>
      </c>
      <c r="I15" s="22">
        <v>11807.467176462778</v>
      </c>
      <c r="J15" s="22">
        <v>10181.902757914317</v>
      </c>
      <c r="K15" s="22">
        <f t="shared" si="0"/>
        <v>-4.9318020915939664</v>
      </c>
      <c r="L15" s="22">
        <f t="shared" si="1"/>
        <v>-18.020085763767959</v>
      </c>
    </row>
    <row r="16" spans="1:12" s="35" customFormat="1" ht="18" customHeight="1">
      <c r="A16" s="104" t="s">
        <v>488</v>
      </c>
      <c r="B16" s="142" t="s">
        <v>474</v>
      </c>
      <c r="C16" s="22">
        <v>0</v>
      </c>
      <c r="D16" s="22">
        <v>0</v>
      </c>
      <c r="E16" s="22">
        <v>2</v>
      </c>
      <c r="F16" s="65">
        <v>-100</v>
      </c>
      <c r="G16" s="586" t="s">
        <v>962</v>
      </c>
      <c r="H16" s="22">
        <v>2</v>
      </c>
      <c r="I16" s="22">
        <v>1</v>
      </c>
      <c r="J16" s="22">
        <v>62</v>
      </c>
      <c r="K16" s="22">
        <v>0</v>
      </c>
      <c r="L16" s="22">
        <v>0</v>
      </c>
    </row>
    <row r="17" spans="1:12" s="35" customFormat="1" ht="18" customHeight="1">
      <c r="A17" s="104" t="s">
        <v>489</v>
      </c>
      <c r="B17" s="142" t="s">
        <v>490</v>
      </c>
      <c r="C17" s="22">
        <v>87.506799999999998</v>
      </c>
      <c r="D17" s="22">
        <v>86.292400000000001</v>
      </c>
      <c r="E17" s="22">
        <v>87.81</v>
      </c>
      <c r="F17" s="65">
        <v>-0.34529096913791585</v>
      </c>
      <c r="G17" s="145">
        <v>1.4073081754592498</v>
      </c>
      <c r="H17" s="22">
        <v>12.15</v>
      </c>
      <c r="I17" s="22">
        <v>12.22</v>
      </c>
      <c r="J17" s="22">
        <v>11.2683788961</v>
      </c>
      <c r="K17" s="22">
        <f>(I17-J17)/J17*100</f>
        <v>8.445057737891279</v>
      </c>
      <c r="L17" s="22">
        <f t="shared" si="1"/>
        <v>-0.57283142389525599</v>
      </c>
    </row>
    <row r="18" spans="1:12" s="143" customFormat="1" ht="36.75" customHeight="1">
      <c r="A18" s="1113" t="s">
        <v>729</v>
      </c>
      <c r="B18" s="1113"/>
      <c r="C18" s="1113"/>
      <c r="D18" s="1113"/>
      <c r="E18" s="1113"/>
      <c r="F18" s="1113"/>
      <c r="G18" s="1113"/>
      <c r="H18" s="1114"/>
      <c r="I18" s="1114"/>
      <c r="J18" s="1114"/>
      <c r="K18" s="1114"/>
      <c r="L18" s="1114"/>
    </row>
    <row r="19" spans="1:12" s="143" customFormat="1" ht="24.75" customHeight="1">
      <c r="A19" s="262" t="s">
        <v>1187</v>
      </c>
      <c r="B19" s="213"/>
      <c r="C19" s="213"/>
      <c r="D19" s="213"/>
      <c r="E19" s="213"/>
      <c r="F19" s="213"/>
      <c r="G19" s="213"/>
      <c r="H19" s="213"/>
      <c r="I19" s="213"/>
      <c r="J19" s="213"/>
      <c r="K19" s="213"/>
      <c r="L19" s="213"/>
    </row>
    <row r="20" spans="1:12" s="143" customFormat="1" ht="13.5" customHeight="1">
      <c r="A20" s="1053" t="s">
        <v>491</v>
      </c>
      <c r="B20" s="1053"/>
      <c r="C20" s="1053"/>
      <c r="D20" s="1053"/>
      <c r="E20" s="1053"/>
      <c r="F20" s="1053"/>
      <c r="G20" s="1053"/>
      <c r="H20" s="1053"/>
      <c r="I20" s="1053"/>
      <c r="J20" s="1053"/>
      <c r="K20" s="1053"/>
      <c r="L20" s="1053"/>
    </row>
  </sheetData>
  <mergeCells count="6">
    <mergeCell ref="A20:L20"/>
    <mergeCell ref="A18:L18"/>
    <mergeCell ref="A2:A3"/>
    <mergeCell ref="B2:B3"/>
    <mergeCell ref="C2:G2"/>
    <mergeCell ref="H2:L2"/>
  </mergeCells>
  <printOptions horizontalCentered="1"/>
  <pageMargins left="0.78431372549019618" right="0.78431372549019618" top="0.98039215686274517" bottom="0.98039215686274517" header="0.50980392156862753" footer="0.50980392156862753"/>
  <pageSetup paperSize="9" scale="63"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E17" sqref="E17"/>
    </sheetView>
  </sheetViews>
  <sheetFormatPr defaultColWidth="9.140625" defaultRowHeight="15"/>
  <cols>
    <col min="1" max="5" width="14.5703125" style="17" bestFit="1" customWidth="1"/>
    <col min="6" max="6" width="14.140625" style="17" bestFit="1" customWidth="1"/>
    <col min="7" max="9" width="14.5703125" style="17" bestFit="1" customWidth="1"/>
    <col min="10" max="10" width="9.85546875" style="17" bestFit="1" customWidth="1"/>
    <col min="11" max="11" width="19.5703125" style="17" bestFit="1" customWidth="1"/>
    <col min="12" max="12" width="4.5703125" style="17" bestFit="1" customWidth="1"/>
    <col min="13" max="16384" width="9.140625" style="17"/>
  </cols>
  <sheetData>
    <row r="1" spans="1:11" ht="16.5" customHeight="1">
      <c r="A1" s="939" t="s">
        <v>987</v>
      </c>
      <c r="B1" s="939"/>
      <c r="C1" s="939"/>
      <c r="D1" s="939"/>
      <c r="E1" s="939"/>
      <c r="F1" s="939"/>
      <c r="G1" s="939"/>
      <c r="H1" s="939"/>
      <c r="I1" s="939"/>
      <c r="J1" s="939"/>
    </row>
    <row r="2" spans="1:11" s="35" customFormat="1" ht="18" customHeight="1">
      <c r="A2" s="948" t="s">
        <v>112</v>
      </c>
      <c r="B2" s="996" t="s">
        <v>469</v>
      </c>
      <c r="C2" s="1002"/>
      <c r="D2" s="1002"/>
      <c r="E2" s="1002"/>
      <c r="F2" s="997"/>
      <c r="G2" s="996" t="s">
        <v>470</v>
      </c>
      <c r="H2" s="1002"/>
      <c r="I2" s="1002"/>
      <c r="J2" s="1002"/>
      <c r="K2" s="997"/>
    </row>
    <row r="3" spans="1:11" s="35" customFormat="1" ht="69.75" customHeight="1">
      <c r="A3" s="950"/>
      <c r="B3" s="19" t="s">
        <v>492</v>
      </c>
      <c r="C3" s="19" t="s">
        <v>493</v>
      </c>
      <c r="D3" s="69" t="s">
        <v>494</v>
      </c>
      <c r="E3" s="69" t="s">
        <v>495</v>
      </c>
      <c r="F3" s="19" t="s">
        <v>731</v>
      </c>
      <c r="G3" s="19" t="s">
        <v>492</v>
      </c>
      <c r="H3" s="19" t="s">
        <v>493</v>
      </c>
      <c r="I3" s="69" t="s">
        <v>494</v>
      </c>
      <c r="J3" s="69" t="s">
        <v>495</v>
      </c>
      <c r="K3" s="19" t="s">
        <v>732</v>
      </c>
    </row>
    <row r="4" spans="1:11" s="35" customFormat="1" ht="30" customHeight="1">
      <c r="A4" s="24" t="s">
        <v>95</v>
      </c>
      <c r="B4" s="26">
        <v>34225</v>
      </c>
      <c r="C4" s="26">
        <v>276</v>
      </c>
      <c r="D4" s="26">
        <v>36044</v>
      </c>
      <c r="E4" s="41">
        <v>2433524.46</v>
      </c>
      <c r="F4" s="58">
        <v>24374524.011</v>
      </c>
      <c r="G4" s="26">
        <v>16464</v>
      </c>
      <c r="H4" s="26">
        <v>592</v>
      </c>
      <c r="I4" s="26">
        <v>20689</v>
      </c>
      <c r="J4" s="41">
        <v>474426.1</v>
      </c>
      <c r="K4" s="41">
        <v>2743935.7</v>
      </c>
    </row>
    <row r="5" spans="1:11" s="35" customFormat="1" ht="18" customHeight="1">
      <c r="A5" s="24" t="s">
        <v>96</v>
      </c>
      <c r="B5" s="51">
        <v>36568</v>
      </c>
      <c r="C5" s="51">
        <v>277</v>
      </c>
      <c r="D5" s="51">
        <v>36184</v>
      </c>
      <c r="E5" s="50">
        <v>2653039.23</v>
      </c>
      <c r="F5" s="328">
        <v>30121534</v>
      </c>
      <c r="G5" s="51">
        <v>17748</v>
      </c>
      <c r="H5" s="51">
        <v>592</v>
      </c>
      <c r="I5" s="51">
        <v>21448</v>
      </c>
      <c r="J5" s="51">
        <v>533022.58492886904</v>
      </c>
      <c r="K5" s="51">
        <v>3693975.2485000002</v>
      </c>
    </row>
    <row r="6" spans="1:11" s="35" customFormat="1" ht="18" customHeight="1">
      <c r="A6" s="20" t="s">
        <v>97</v>
      </c>
      <c r="B6" s="22">
        <v>34493</v>
      </c>
      <c r="C6" s="22">
        <v>278</v>
      </c>
      <c r="D6" s="22">
        <v>35961</v>
      </c>
      <c r="E6" s="38">
        <v>2521145.5699999998</v>
      </c>
      <c r="F6" s="59">
        <v>24691446.758000001</v>
      </c>
      <c r="G6" s="22">
        <v>16569</v>
      </c>
      <c r="H6" s="22">
        <v>590</v>
      </c>
      <c r="I6" s="22">
        <v>21106</v>
      </c>
      <c r="J6" s="38">
        <v>481911.42</v>
      </c>
      <c r="K6" s="38">
        <v>2799146.57</v>
      </c>
    </row>
    <row r="7" spans="1:11" s="35" customFormat="1" ht="18" customHeight="1">
      <c r="A7" s="20" t="s">
        <v>98</v>
      </c>
      <c r="B7" s="22">
        <v>34659</v>
      </c>
      <c r="C7" s="22">
        <v>277</v>
      </c>
      <c r="D7" s="22">
        <v>36123</v>
      </c>
      <c r="E7" s="38">
        <v>2537203.33</v>
      </c>
      <c r="F7" s="59">
        <v>26106952.114</v>
      </c>
      <c r="G7" s="22">
        <v>16669</v>
      </c>
      <c r="H7" s="22">
        <v>592</v>
      </c>
      <c r="I7" s="22">
        <v>21193</v>
      </c>
      <c r="J7" s="38">
        <v>484015</v>
      </c>
      <c r="K7" s="38">
        <v>3055154</v>
      </c>
    </row>
    <row r="8" spans="1:11" s="35" customFormat="1" ht="18" customHeight="1">
      <c r="A8" s="20" t="s">
        <v>99</v>
      </c>
      <c r="B8" s="22">
        <v>34888</v>
      </c>
      <c r="C8" s="22">
        <v>278</v>
      </c>
      <c r="D8" s="22">
        <v>36113</v>
      </c>
      <c r="E8" s="38">
        <v>2593947.65</v>
      </c>
      <c r="F8" s="59">
        <v>26741904.655999999</v>
      </c>
      <c r="G8" s="22">
        <v>16778</v>
      </c>
      <c r="H8" s="22">
        <v>588</v>
      </c>
      <c r="I8" s="22">
        <v>21205</v>
      </c>
      <c r="J8" s="38">
        <v>495622.42</v>
      </c>
      <c r="K8" s="38">
        <v>3186026.3</v>
      </c>
    </row>
    <row r="9" spans="1:11" s="35" customFormat="1" ht="18" customHeight="1">
      <c r="A9" s="20" t="s">
        <v>100</v>
      </c>
      <c r="B9" s="22">
        <v>35204</v>
      </c>
      <c r="C9" s="22">
        <v>278</v>
      </c>
      <c r="D9" s="22">
        <v>36117</v>
      </c>
      <c r="E9" s="38">
        <v>2628994.5</v>
      </c>
      <c r="F9" s="59">
        <v>27280775.467</v>
      </c>
      <c r="G9" s="22">
        <v>16905</v>
      </c>
      <c r="H9" s="22">
        <v>588</v>
      </c>
      <c r="I9" s="22">
        <v>21229</v>
      </c>
      <c r="J9" s="38">
        <v>502199.47</v>
      </c>
      <c r="K9" s="38">
        <v>3290852.47</v>
      </c>
    </row>
    <row r="10" spans="1:11" s="35" customFormat="1" ht="18" customHeight="1">
      <c r="A10" s="20" t="s">
        <v>101</v>
      </c>
      <c r="B10" s="22">
        <v>35549</v>
      </c>
      <c r="C10" s="22" t="s">
        <v>730</v>
      </c>
      <c r="D10" s="22">
        <v>36133</v>
      </c>
      <c r="E10" s="38">
        <v>2655111.12</v>
      </c>
      <c r="F10" s="59">
        <v>28738628.362852357</v>
      </c>
      <c r="G10" s="22">
        <v>17101</v>
      </c>
      <c r="H10" s="22">
        <v>586</v>
      </c>
      <c r="I10" s="22">
        <v>21326</v>
      </c>
      <c r="J10" s="38">
        <v>509270.93</v>
      </c>
      <c r="K10" s="38">
        <v>3354087.45</v>
      </c>
    </row>
    <row r="11" spans="1:11" s="35" customFormat="1" ht="18" customHeight="1">
      <c r="A11" s="182" t="s">
        <v>102</v>
      </c>
      <c r="B11" s="106">
        <v>35847</v>
      </c>
      <c r="C11" s="106">
        <v>276</v>
      </c>
      <c r="D11" s="106">
        <v>36096</v>
      </c>
      <c r="E11" s="107">
        <v>2687947.09</v>
      </c>
      <c r="F11" s="109">
        <v>29591816.394000001</v>
      </c>
      <c r="G11" s="106">
        <v>17304</v>
      </c>
      <c r="H11" s="106">
        <v>591</v>
      </c>
      <c r="I11" s="106">
        <v>21422</v>
      </c>
      <c r="J11" s="107">
        <v>512622.42</v>
      </c>
      <c r="K11" s="107">
        <v>3520921.57</v>
      </c>
    </row>
    <row r="12" spans="1:11" s="35" customFormat="1" ht="18" customHeight="1">
      <c r="A12" s="110" t="s">
        <v>916</v>
      </c>
      <c r="B12" s="52">
        <v>36081</v>
      </c>
      <c r="C12" s="52">
        <v>277</v>
      </c>
      <c r="D12" s="52">
        <v>36114</v>
      </c>
      <c r="E12" s="53">
        <v>2681380.08</v>
      </c>
      <c r="F12" s="112">
        <v>29481978.706999999</v>
      </c>
      <c r="G12" s="52">
        <v>17451</v>
      </c>
      <c r="H12" s="52">
        <v>591</v>
      </c>
      <c r="I12" s="52">
        <v>21431</v>
      </c>
      <c r="J12" s="53">
        <v>520248.61</v>
      </c>
      <c r="K12" s="53">
        <v>3630630.38</v>
      </c>
    </row>
    <row r="13" spans="1:11" s="35" customFormat="1" ht="18" customHeight="1">
      <c r="A13" s="110" t="s">
        <v>964</v>
      </c>
      <c r="B13" s="52">
        <v>36306</v>
      </c>
      <c r="C13" s="52">
        <v>277</v>
      </c>
      <c r="D13" s="52">
        <v>36123</v>
      </c>
      <c r="E13" s="53">
        <v>2651630.31</v>
      </c>
      <c r="F13" s="112">
        <v>29445482.763</v>
      </c>
      <c r="G13" s="52">
        <v>17586</v>
      </c>
      <c r="H13" s="52">
        <v>592</v>
      </c>
      <c r="I13" s="52">
        <v>21434</v>
      </c>
      <c r="J13" s="53">
        <v>523668.82</v>
      </c>
      <c r="K13" s="53">
        <v>3590724.51</v>
      </c>
    </row>
    <row r="14" spans="1:11" s="35" customFormat="1" ht="18" customHeight="1">
      <c r="A14" s="110" t="s">
        <v>1091</v>
      </c>
      <c r="B14" s="52">
        <v>36568</v>
      </c>
      <c r="C14" s="52">
        <v>277</v>
      </c>
      <c r="D14" s="52">
        <v>36184</v>
      </c>
      <c r="E14" s="53">
        <v>2653039.23</v>
      </c>
      <c r="F14" s="112">
        <v>30121534</v>
      </c>
      <c r="G14" s="52">
        <v>17748</v>
      </c>
      <c r="H14" s="52">
        <v>592</v>
      </c>
      <c r="I14" s="52">
        <v>21448</v>
      </c>
      <c r="J14" s="52">
        <v>533022.58492886904</v>
      </c>
      <c r="K14" s="52">
        <v>3693975.2485000002</v>
      </c>
    </row>
    <row r="15" spans="1:11" s="35" customFormat="1" ht="42" customHeight="1">
      <c r="A15" s="1114" t="s">
        <v>496</v>
      </c>
      <c r="B15" s="1116"/>
      <c r="C15" s="1116"/>
      <c r="D15" s="1116"/>
      <c r="E15" s="1116"/>
      <c r="F15" s="1116"/>
      <c r="G15" s="1116"/>
      <c r="H15" s="1116"/>
      <c r="I15" s="1116"/>
      <c r="J15" s="1116"/>
      <c r="K15" s="1116"/>
    </row>
    <row r="16" spans="1:11" s="35" customFormat="1" ht="18" customHeight="1">
      <c r="A16" s="1048" t="s">
        <v>497</v>
      </c>
      <c r="B16" s="1048"/>
      <c r="C16" s="1048"/>
      <c r="D16" s="1048"/>
      <c r="E16" s="1048"/>
      <c r="F16" s="1048"/>
      <c r="G16" s="1048"/>
      <c r="H16" s="1048"/>
    </row>
    <row r="17" spans="1:8" s="35" customFormat="1" ht="18" customHeight="1">
      <c r="A17" s="1117" t="s">
        <v>1187</v>
      </c>
      <c r="B17" s="1118"/>
      <c r="C17" s="1118"/>
      <c r="D17" s="212"/>
      <c r="E17" s="212"/>
      <c r="F17" s="212"/>
      <c r="G17" s="212"/>
      <c r="H17" s="212"/>
    </row>
    <row r="18" spans="1:8" s="35" customFormat="1" ht="18" customHeight="1">
      <c r="A18" s="946" t="s">
        <v>491</v>
      </c>
      <c r="B18" s="946"/>
      <c r="C18" s="946"/>
      <c r="D18" s="946"/>
      <c r="E18" s="946"/>
      <c r="F18" s="946"/>
      <c r="G18" s="946"/>
      <c r="H18" s="946"/>
    </row>
    <row r="19" spans="1:8" s="35" customFormat="1" ht="28.35" customHeight="1"/>
  </sheetData>
  <mergeCells count="8">
    <mergeCell ref="A18:H18"/>
    <mergeCell ref="A1:J1"/>
    <mergeCell ref="A2:A3"/>
    <mergeCell ref="B2:F2"/>
    <mergeCell ref="G2:K2"/>
    <mergeCell ref="A16:H16"/>
    <mergeCell ref="A15:K15"/>
    <mergeCell ref="A17:C17"/>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H25" sqref="H25"/>
    </sheetView>
  </sheetViews>
  <sheetFormatPr defaultColWidth="9.140625" defaultRowHeight="15"/>
  <cols>
    <col min="1" max="1" width="27.85546875" style="17" bestFit="1" customWidth="1"/>
    <col min="2" max="2" width="14.5703125" style="17" bestFit="1" customWidth="1"/>
    <col min="3" max="10" width="13.5703125" style="17" bestFit="1" customWidth="1"/>
    <col min="11" max="11" width="4.5703125" style="17" bestFit="1" customWidth="1"/>
    <col min="12" max="16384" width="9.140625" style="17"/>
  </cols>
  <sheetData>
    <row r="1" spans="1:10" ht="15.75" customHeight="1">
      <c r="A1" s="39" t="s">
        <v>1188</v>
      </c>
    </row>
    <row r="2" spans="1:10" s="35" customFormat="1" ht="18" customHeight="1">
      <c r="A2" s="948" t="s">
        <v>463</v>
      </c>
      <c r="B2" s="948" t="s">
        <v>468</v>
      </c>
      <c r="C2" s="996" t="s">
        <v>108</v>
      </c>
      <c r="D2" s="997"/>
      <c r="E2" s="996" t="s">
        <v>77</v>
      </c>
      <c r="F2" s="997"/>
      <c r="G2" s="996" t="s">
        <v>204</v>
      </c>
      <c r="H2" s="997"/>
      <c r="I2" s="996" t="s">
        <v>90</v>
      </c>
      <c r="J2" s="997"/>
    </row>
    <row r="3" spans="1:10" s="35" customFormat="1" ht="16.5" customHeight="1">
      <c r="A3" s="950"/>
      <c r="B3" s="950"/>
      <c r="C3" s="18" t="s">
        <v>105</v>
      </c>
      <c r="D3" s="18" t="s">
        <v>498</v>
      </c>
      <c r="E3" s="18" t="s">
        <v>105</v>
      </c>
      <c r="F3" s="18" t="s">
        <v>498</v>
      </c>
      <c r="G3" s="18" t="s">
        <v>105</v>
      </c>
      <c r="H3" s="18" t="s">
        <v>498</v>
      </c>
      <c r="I3" s="18" t="s">
        <v>105</v>
      </c>
      <c r="J3" s="18" t="s">
        <v>498</v>
      </c>
    </row>
    <row r="4" spans="1:10" s="35" customFormat="1" ht="18" customHeight="1">
      <c r="A4" s="1119" t="s">
        <v>469</v>
      </c>
      <c r="B4" s="1120"/>
      <c r="C4" s="1120"/>
      <c r="D4" s="1120"/>
      <c r="E4" s="1120"/>
      <c r="F4" s="1120"/>
      <c r="G4" s="1120"/>
      <c r="H4" s="1120"/>
      <c r="I4" s="1120"/>
      <c r="J4" s="1121"/>
    </row>
    <row r="5" spans="1:10" s="35" customFormat="1" ht="27" customHeight="1">
      <c r="A5" s="146" t="s">
        <v>499</v>
      </c>
      <c r="B5" s="72" t="s">
        <v>500</v>
      </c>
      <c r="C5" s="22">
        <v>886</v>
      </c>
      <c r="D5" s="22">
        <v>2563</v>
      </c>
      <c r="E5" s="22">
        <v>5809</v>
      </c>
      <c r="F5" s="22">
        <v>27100</v>
      </c>
      <c r="G5" s="22">
        <v>268</v>
      </c>
      <c r="H5" s="22">
        <v>5422</v>
      </c>
      <c r="I5" s="22">
        <v>6963</v>
      </c>
      <c r="J5" s="22">
        <v>35085</v>
      </c>
    </row>
    <row r="6" spans="1:10" s="35" customFormat="1" ht="15" customHeight="1">
      <c r="A6" s="146" t="s">
        <v>501</v>
      </c>
      <c r="B6" s="72" t="s">
        <v>500</v>
      </c>
      <c r="C6" s="22">
        <v>8937</v>
      </c>
      <c r="D6" s="22">
        <v>10302</v>
      </c>
      <c r="E6" s="22">
        <v>11899</v>
      </c>
      <c r="F6" s="22">
        <v>28901</v>
      </c>
      <c r="G6" s="22">
        <v>3783</v>
      </c>
      <c r="H6" s="22">
        <v>29212</v>
      </c>
      <c r="I6" s="22">
        <v>24619</v>
      </c>
      <c r="J6" s="22">
        <v>68415</v>
      </c>
    </row>
    <row r="7" spans="1:10" s="35" customFormat="1" ht="15" customHeight="1">
      <c r="A7" s="146" t="s">
        <v>502</v>
      </c>
      <c r="B7" s="72" t="s">
        <v>503</v>
      </c>
      <c r="C7" s="38">
        <v>111392.81075</v>
      </c>
      <c r="D7" s="38">
        <v>2314830.9216300002</v>
      </c>
      <c r="E7" s="38">
        <v>5921633.7444000002</v>
      </c>
      <c r="F7" s="59">
        <v>13003222.24797</v>
      </c>
      <c r="G7" s="38">
        <v>356776.35833535017</v>
      </c>
      <c r="H7" s="38">
        <v>4822477.5566925611</v>
      </c>
      <c r="I7" s="38">
        <v>6389802.9134853501</v>
      </c>
      <c r="J7" s="59">
        <v>20140530.726292562</v>
      </c>
    </row>
    <row r="8" spans="1:10" s="35" customFormat="1" ht="15" customHeight="1">
      <c r="A8" s="146" t="s">
        <v>504</v>
      </c>
      <c r="B8" s="72" t="s">
        <v>505</v>
      </c>
      <c r="C8" s="38">
        <v>3175323.8919415353</v>
      </c>
      <c r="D8" s="38">
        <v>740809.47565886041</v>
      </c>
      <c r="E8" s="59">
        <v>23105868.721534349</v>
      </c>
      <c r="F8" s="38">
        <v>1236381.2900979165</v>
      </c>
      <c r="G8" s="38">
        <v>762447.26933181239</v>
      </c>
      <c r="H8" s="38">
        <v>1100704.1990514463</v>
      </c>
      <c r="I8" s="59">
        <v>27043639.882807698</v>
      </c>
      <c r="J8" s="38">
        <v>3077894.9648082233</v>
      </c>
    </row>
    <row r="9" spans="1:10" s="35" customFormat="1" ht="27" customHeight="1">
      <c r="A9" s="146" t="s">
        <v>506</v>
      </c>
      <c r="B9" s="72" t="s">
        <v>507</v>
      </c>
      <c r="C9" s="22">
        <v>849.62234999999998</v>
      </c>
      <c r="D9" s="22">
        <v>50544.613109999998</v>
      </c>
      <c r="E9" s="38">
        <v>188787.64593999999</v>
      </c>
      <c r="F9" s="22">
        <v>0</v>
      </c>
      <c r="G9" s="22">
        <v>3263.6294904699998</v>
      </c>
      <c r="H9" s="22">
        <v>928.63495999999998</v>
      </c>
      <c r="I9" s="38">
        <v>192900.89778046997</v>
      </c>
      <c r="J9" s="22">
        <v>51473.248070000001</v>
      </c>
    </row>
    <row r="10" spans="1:10" s="35" customFormat="1" ht="15" customHeight="1">
      <c r="A10" s="146" t="s">
        <v>508</v>
      </c>
      <c r="B10" s="72" t="s">
        <v>509</v>
      </c>
      <c r="C10" s="38">
        <v>149887.411524</v>
      </c>
      <c r="D10" s="22">
        <v>10344.281924299999</v>
      </c>
      <c r="E10" s="38">
        <v>457021.3647613831</v>
      </c>
      <c r="F10" s="22">
        <v>0</v>
      </c>
      <c r="G10" s="22">
        <v>5828.4812769670007</v>
      </c>
      <c r="H10" s="22">
        <v>421.69616505400006</v>
      </c>
      <c r="I10" s="38">
        <v>612737.25756235002</v>
      </c>
      <c r="J10" s="22">
        <v>10765.978089353999</v>
      </c>
    </row>
    <row r="11" spans="1:10" s="35" customFormat="1" ht="18" customHeight="1">
      <c r="A11" s="1119" t="s">
        <v>470</v>
      </c>
      <c r="B11" s="1120"/>
      <c r="C11" s="1120"/>
      <c r="D11" s="1120"/>
      <c r="E11" s="1120"/>
      <c r="F11" s="1120"/>
      <c r="G11" s="1120"/>
      <c r="H11" s="1120"/>
      <c r="I11" s="1120"/>
      <c r="J11" s="1121"/>
    </row>
    <row r="12" spans="1:10" s="35" customFormat="1" ht="27" customHeight="1">
      <c r="A12" s="146" t="s">
        <v>510</v>
      </c>
      <c r="B12" s="72" t="s">
        <v>500</v>
      </c>
      <c r="C12" s="22">
        <v>646</v>
      </c>
      <c r="D12" s="22">
        <v>541</v>
      </c>
      <c r="E12" s="22">
        <v>5864</v>
      </c>
      <c r="F12" s="22">
        <v>10475</v>
      </c>
      <c r="G12" s="22">
        <v>2304</v>
      </c>
      <c r="H12" s="22">
        <v>834</v>
      </c>
      <c r="I12" s="22">
        <v>8814</v>
      </c>
      <c r="J12" s="22">
        <v>11850</v>
      </c>
    </row>
    <row r="13" spans="1:10" s="35" customFormat="1" ht="15" customHeight="1">
      <c r="A13" s="146" t="s">
        <v>511</v>
      </c>
      <c r="B13" s="72" t="s">
        <v>500</v>
      </c>
      <c r="C13" s="22">
        <v>7164</v>
      </c>
      <c r="D13" s="22">
        <v>4873</v>
      </c>
      <c r="E13" s="22">
        <v>6017</v>
      </c>
      <c r="F13" s="22">
        <v>10831</v>
      </c>
      <c r="G13" s="22">
        <v>20316</v>
      </c>
      <c r="H13" s="22">
        <v>2688</v>
      </c>
      <c r="I13" s="22">
        <v>33497</v>
      </c>
      <c r="J13" s="22">
        <v>18392</v>
      </c>
    </row>
    <row r="14" spans="1:10" s="35" customFormat="1" ht="15" customHeight="1">
      <c r="A14" s="146" t="s">
        <v>502</v>
      </c>
      <c r="B14" s="72" t="s">
        <v>512</v>
      </c>
      <c r="C14" s="22">
        <v>3568.7000400000002</v>
      </c>
      <c r="D14" s="22">
        <v>233981.16334999999</v>
      </c>
      <c r="E14" s="22">
        <v>2666892.9937300002</v>
      </c>
      <c r="F14" s="22">
        <v>1835896.5453999999</v>
      </c>
      <c r="G14" s="22">
        <v>375334.37292517</v>
      </c>
      <c r="H14" s="22">
        <v>214552.07384351999</v>
      </c>
      <c r="I14" s="22">
        <v>3045796.0666951705</v>
      </c>
      <c r="J14" s="22">
        <v>2284429.7825935199</v>
      </c>
    </row>
    <row r="15" spans="1:10" s="35" customFormat="1" ht="15" customHeight="1">
      <c r="A15" s="146" t="s">
        <v>504</v>
      </c>
      <c r="B15" s="72" t="s">
        <v>513</v>
      </c>
      <c r="C15" s="22">
        <v>68294.609299999996</v>
      </c>
      <c r="D15" s="22">
        <v>48092.703800000003</v>
      </c>
      <c r="E15" s="22">
        <v>3233472.5747000002</v>
      </c>
      <c r="F15" s="22">
        <v>132074.38099999999</v>
      </c>
      <c r="G15" s="22">
        <v>179633.16039999999</v>
      </c>
      <c r="H15" s="22">
        <v>32407.819299999999</v>
      </c>
      <c r="I15" s="22">
        <v>3481400.3444000003</v>
      </c>
      <c r="J15" s="22">
        <v>212574.90410000001</v>
      </c>
    </row>
    <row r="16" spans="1:10" s="35" customFormat="1" ht="27" customHeight="1">
      <c r="A16" s="146" t="s">
        <v>506</v>
      </c>
      <c r="B16" s="72" t="s">
        <v>512</v>
      </c>
      <c r="C16" s="22">
        <v>40.314160000000001</v>
      </c>
      <c r="D16" s="22">
        <v>0</v>
      </c>
      <c r="E16" s="22">
        <v>327957.13960000005</v>
      </c>
      <c r="F16" s="22">
        <v>0</v>
      </c>
      <c r="G16" s="22">
        <v>26784.947996999999</v>
      </c>
      <c r="H16" s="22">
        <v>0</v>
      </c>
      <c r="I16" s="22">
        <v>354782.40175700001</v>
      </c>
      <c r="J16" s="22">
        <v>0</v>
      </c>
    </row>
    <row r="17" spans="1:10" s="35" customFormat="1" ht="15" customHeight="1">
      <c r="A17" s="146" t="s">
        <v>508</v>
      </c>
      <c r="B17" s="72" t="s">
        <v>513</v>
      </c>
      <c r="C17" s="22">
        <v>559.2741516000001</v>
      </c>
      <c r="D17" s="22">
        <v>0</v>
      </c>
      <c r="E17" s="22">
        <v>222634.28368891499</v>
      </c>
      <c r="F17" s="22">
        <v>0</v>
      </c>
      <c r="G17" s="22">
        <v>16384.195078000001</v>
      </c>
      <c r="H17" s="22">
        <v>0</v>
      </c>
      <c r="I17" s="22">
        <v>239577.75291851498</v>
      </c>
      <c r="J17" s="22">
        <v>0</v>
      </c>
    </row>
    <row r="18" spans="1:10" s="35" customFormat="1" ht="14.25" customHeight="1">
      <c r="A18" s="1053" t="s">
        <v>514</v>
      </c>
      <c r="B18" s="1053"/>
      <c r="C18" s="1053"/>
      <c r="D18" s="1053"/>
      <c r="E18" s="1053"/>
      <c r="F18" s="1053"/>
      <c r="G18" s="1053"/>
      <c r="H18" s="1053"/>
      <c r="I18" s="1053"/>
      <c r="J18" s="1053"/>
    </row>
    <row r="19" spans="1:10" s="35" customFormat="1" ht="13.5" customHeight="1">
      <c r="A19" s="1020" t="s">
        <v>491</v>
      </c>
      <c r="B19" s="1020"/>
      <c r="C19" s="1020"/>
      <c r="D19" s="1020"/>
      <c r="E19" s="1020"/>
      <c r="F19" s="1020"/>
      <c r="G19" s="1020"/>
      <c r="H19" s="1020"/>
      <c r="I19" s="1020"/>
      <c r="J19" s="1020"/>
    </row>
    <row r="20" spans="1:10" s="35"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BreakPreview" zoomScale="115" zoomScaleNormal="115" zoomScaleSheetLayoutView="115" workbookViewId="0">
      <selection activeCell="H14" sqref="H14"/>
    </sheetView>
  </sheetViews>
  <sheetFormatPr defaultColWidth="9.140625" defaultRowHeight="12.75"/>
  <cols>
    <col min="1" max="1" width="9.140625" style="385" customWidth="1"/>
    <col min="2" max="2" width="18.42578125" style="385" customWidth="1"/>
    <col min="3" max="12" width="7.42578125" style="385" customWidth="1"/>
    <col min="13" max="16384" width="9.140625" style="385"/>
  </cols>
  <sheetData>
    <row r="1" spans="1:13" ht="15.75" thickBot="1">
      <c r="A1" s="384" t="s">
        <v>988</v>
      </c>
      <c r="B1" s="384"/>
      <c r="C1" s="384"/>
      <c r="D1" s="384"/>
      <c r="E1" s="384"/>
      <c r="F1" s="384"/>
      <c r="G1" s="384"/>
      <c r="H1" s="384"/>
      <c r="I1" s="384"/>
      <c r="J1" s="384"/>
      <c r="K1" s="384"/>
    </row>
    <row r="2" spans="1:13" ht="15">
      <c r="A2" s="1123" t="s">
        <v>515</v>
      </c>
      <c r="B2" s="1125" t="s">
        <v>463</v>
      </c>
      <c r="C2" s="1127" t="s">
        <v>516</v>
      </c>
      <c r="D2" s="1128"/>
      <c r="E2" s="1128"/>
      <c r="F2" s="1128"/>
      <c r="G2" s="1128"/>
      <c r="H2" s="1129"/>
      <c r="I2" s="1130" t="s">
        <v>517</v>
      </c>
      <c r="J2" s="1130"/>
      <c r="K2" s="1130"/>
      <c r="L2" s="1131"/>
    </row>
    <row r="3" spans="1:13" ht="51.75" customHeight="1">
      <c r="A3" s="1124"/>
      <c r="B3" s="1126"/>
      <c r="C3" s="628" t="s">
        <v>518</v>
      </c>
      <c r="D3" s="628" t="s">
        <v>519</v>
      </c>
      <c r="E3" s="629" t="s">
        <v>520</v>
      </c>
      <c r="F3" s="629" t="s">
        <v>733</v>
      </c>
      <c r="G3" s="628" t="s">
        <v>522</v>
      </c>
      <c r="H3" s="628" t="s">
        <v>734</v>
      </c>
      <c r="I3" s="629" t="s">
        <v>518</v>
      </c>
      <c r="J3" s="628" t="s">
        <v>519</v>
      </c>
      <c r="K3" s="629" t="s">
        <v>520</v>
      </c>
      <c r="L3" s="630" t="s">
        <v>733</v>
      </c>
    </row>
    <row r="4" spans="1:13">
      <c r="A4" s="1132" t="s">
        <v>525</v>
      </c>
      <c r="B4" s="631" t="s">
        <v>526</v>
      </c>
      <c r="C4" s="632">
        <v>23</v>
      </c>
      <c r="D4" s="632">
        <v>1</v>
      </c>
      <c r="E4" s="632">
        <v>0</v>
      </c>
      <c r="F4" s="632">
        <v>0</v>
      </c>
      <c r="G4" s="632">
        <v>0</v>
      </c>
      <c r="H4" s="633">
        <v>3</v>
      </c>
      <c r="I4" s="633">
        <v>7</v>
      </c>
      <c r="J4" s="632">
        <v>0</v>
      </c>
      <c r="K4" s="632">
        <v>0</v>
      </c>
      <c r="L4" s="634">
        <v>0</v>
      </c>
      <c r="M4" s="386"/>
    </row>
    <row r="5" spans="1:13">
      <c r="A5" s="1132"/>
      <c r="B5" s="631" t="s">
        <v>735</v>
      </c>
      <c r="C5" s="632">
        <v>23</v>
      </c>
      <c r="D5" s="632">
        <v>1</v>
      </c>
      <c r="E5" s="632">
        <v>0</v>
      </c>
      <c r="F5" s="632">
        <v>0</v>
      </c>
      <c r="G5" s="632">
        <v>0</v>
      </c>
      <c r="H5" s="633">
        <v>3</v>
      </c>
      <c r="I5" s="633">
        <v>7</v>
      </c>
      <c r="J5" s="632">
        <v>0</v>
      </c>
      <c r="K5" s="632">
        <v>0</v>
      </c>
      <c r="L5" s="634">
        <v>0</v>
      </c>
      <c r="M5" s="386"/>
    </row>
    <row r="6" spans="1:13">
      <c r="A6" s="1132"/>
      <c r="B6" s="631" t="s">
        <v>528</v>
      </c>
      <c r="C6" s="648">
        <v>16</v>
      </c>
      <c r="D6" s="648">
        <v>1</v>
      </c>
      <c r="E6" s="648">
        <v>0</v>
      </c>
      <c r="F6" s="648">
        <v>0</v>
      </c>
      <c r="G6" s="648">
        <v>0</v>
      </c>
      <c r="H6" s="649">
        <v>1</v>
      </c>
      <c r="I6" s="649">
        <v>3</v>
      </c>
      <c r="J6" s="648">
        <v>0</v>
      </c>
      <c r="K6" s="648">
        <v>0</v>
      </c>
      <c r="L6" s="650">
        <v>0</v>
      </c>
      <c r="M6" s="386"/>
    </row>
    <row r="7" spans="1:13">
      <c r="A7" s="1132" t="s">
        <v>527</v>
      </c>
      <c r="B7" s="631" t="s">
        <v>526</v>
      </c>
      <c r="C7" s="635">
        <v>5</v>
      </c>
      <c r="D7" s="635">
        <v>5</v>
      </c>
      <c r="E7" s="635">
        <v>2</v>
      </c>
      <c r="F7" s="635">
        <v>2</v>
      </c>
      <c r="G7" s="635">
        <v>0</v>
      </c>
      <c r="H7" s="635">
        <v>3</v>
      </c>
      <c r="I7" s="635">
        <v>1</v>
      </c>
      <c r="J7" s="635">
        <v>3</v>
      </c>
      <c r="K7" s="635">
        <v>2</v>
      </c>
      <c r="L7" s="634">
        <v>2</v>
      </c>
    </row>
    <row r="8" spans="1:13">
      <c r="A8" s="1132"/>
      <c r="B8" s="631" t="s">
        <v>735</v>
      </c>
      <c r="C8" s="635">
        <v>5</v>
      </c>
      <c r="D8" s="635">
        <v>5</v>
      </c>
      <c r="E8" s="635">
        <v>2</v>
      </c>
      <c r="F8" s="635">
        <v>2</v>
      </c>
      <c r="G8" s="635">
        <v>0</v>
      </c>
      <c r="H8" s="635">
        <v>3</v>
      </c>
      <c r="I8" s="635">
        <v>0</v>
      </c>
      <c r="J8" s="635">
        <v>2</v>
      </c>
      <c r="K8" s="635">
        <v>2</v>
      </c>
      <c r="L8" s="634">
        <v>1</v>
      </c>
    </row>
    <row r="9" spans="1:13">
      <c r="A9" s="1132"/>
      <c r="B9" s="631" t="s">
        <v>528</v>
      </c>
      <c r="C9" s="635">
        <v>5</v>
      </c>
      <c r="D9" s="635">
        <v>5</v>
      </c>
      <c r="E9" s="635">
        <v>2</v>
      </c>
      <c r="F9" s="635">
        <v>2</v>
      </c>
      <c r="G9" s="635">
        <v>0</v>
      </c>
      <c r="H9" s="635">
        <v>3</v>
      </c>
      <c r="I9" s="635">
        <v>0</v>
      </c>
      <c r="J9" s="635">
        <v>2</v>
      </c>
      <c r="K9" s="635">
        <v>2</v>
      </c>
      <c r="L9" s="634">
        <v>1</v>
      </c>
    </row>
    <row r="10" spans="1:13" s="387" customFormat="1">
      <c r="A10" s="1132" t="s">
        <v>736</v>
      </c>
      <c r="B10" s="631" t="s">
        <v>526</v>
      </c>
      <c r="C10" s="635">
        <v>9</v>
      </c>
      <c r="D10" s="635">
        <v>1</v>
      </c>
      <c r="E10" s="635">
        <v>0</v>
      </c>
      <c r="F10" s="635">
        <v>0</v>
      </c>
      <c r="G10" s="632">
        <v>0</v>
      </c>
      <c r="H10" s="635">
        <v>0</v>
      </c>
      <c r="I10" s="635">
        <v>0</v>
      </c>
      <c r="J10" s="635">
        <v>0</v>
      </c>
      <c r="K10" s="635">
        <v>0</v>
      </c>
      <c r="L10" s="636">
        <v>0</v>
      </c>
    </row>
    <row r="11" spans="1:13" s="387" customFormat="1">
      <c r="A11" s="1132"/>
      <c r="B11" s="631" t="s">
        <v>735</v>
      </c>
      <c r="C11" s="635">
        <v>9</v>
      </c>
      <c r="D11" s="635">
        <v>1</v>
      </c>
      <c r="E11" s="635">
        <v>0</v>
      </c>
      <c r="F11" s="635">
        <v>0</v>
      </c>
      <c r="G11" s="632">
        <v>0</v>
      </c>
      <c r="H11" s="635">
        <v>0</v>
      </c>
      <c r="I11" s="635">
        <v>0</v>
      </c>
      <c r="J11" s="635">
        <v>0</v>
      </c>
      <c r="K11" s="635">
        <v>0</v>
      </c>
      <c r="L11" s="636">
        <v>0</v>
      </c>
    </row>
    <row r="12" spans="1:13" s="387" customFormat="1">
      <c r="A12" s="1132"/>
      <c r="B12" s="631" t="s">
        <v>528</v>
      </c>
      <c r="C12" s="635">
        <v>1</v>
      </c>
      <c r="D12" s="635">
        <v>1</v>
      </c>
      <c r="E12" s="635">
        <v>0</v>
      </c>
      <c r="F12" s="635">
        <v>0</v>
      </c>
      <c r="G12" s="635">
        <v>0</v>
      </c>
      <c r="H12" s="637">
        <v>0</v>
      </c>
      <c r="I12" s="635">
        <v>0</v>
      </c>
      <c r="J12" s="635">
        <v>0</v>
      </c>
      <c r="K12" s="635">
        <v>0</v>
      </c>
      <c r="L12" s="634">
        <v>0</v>
      </c>
    </row>
    <row r="13" spans="1:13" s="387" customFormat="1">
      <c r="A13" s="1132" t="s">
        <v>136</v>
      </c>
      <c r="B13" s="631" t="s">
        <v>526</v>
      </c>
      <c r="C13" s="635">
        <v>8</v>
      </c>
      <c r="D13" s="635">
        <v>4</v>
      </c>
      <c r="E13" s="635">
        <v>2</v>
      </c>
      <c r="F13" s="635">
        <v>2</v>
      </c>
      <c r="G13" s="635">
        <v>0</v>
      </c>
      <c r="H13" s="635">
        <v>0</v>
      </c>
      <c r="I13" s="635">
        <v>8</v>
      </c>
      <c r="J13" s="635">
        <v>4</v>
      </c>
      <c r="K13" s="635">
        <v>2</v>
      </c>
      <c r="L13" s="634">
        <v>2</v>
      </c>
    </row>
    <row r="14" spans="1:13" s="387" customFormat="1" ht="15" customHeight="1">
      <c r="A14" s="1132"/>
      <c r="B14" s="631" t="s">
        <v>735</v>
      </c>
      <c r="C14" s="635">
        <v>8</v>
      </c>
      <c r="D14" s="635">
        <v>4</v>
      </c>
      <c r="E14" s="635">
        <v>2</v>
      </c>
      <c r="F14" s="635">
        <v>2</v>
      </c>
      <c r="G14" s="635">
        <v>0</v>
      </c>
      <c r="H14" s="635">
        <v>0</v>
      </c>
      <c r="I14" s="635">
        <v>0</v>
      </c>
      <c r="J14" s="635">
        <v>0</v>
      </c>
      <c r="K14" s="635">
        <v>2</v>
      </c>
      <c r="L14" s="634">
        <v>0</v>
      </c>
    </row>
    <row r="15" spans="1:13" s="387" customFormat="1" ht="15.75" customHeight="1">
      <c r="A15" s="1132"/>
      <c r="B15" s="631" t="s">
        <v>528</v>
      </c>
      <c r="C15" s="635">
        <v>3</v>
      </c>
      <c r="D15" s="635">
        <v>1</v>
      </c>
      <c r="E15" s="635">
        <v>1</v>
      </c>
      <c r="F15" s="635">
        <v>0</v>
      </c>
      <c r="G15" s="635">
        <v>0</v>
      </c>
      <c r="H15" s="635">
        <v>0</v>
      </c>
      <c r="I15" s="635">
        <v>0</v>
      </c>
      <c r="J15" s="635">
        <v>0</v>
      </c>
      <c r="K15" s="635">
        <v>1</v>
      </c>
      <c r="L15" s="634">
        <v>0</v>
      </c>
    </row>
    <row r="16" spans="1:13" s="387" customFormat="1" ht="15.75" customHeight="1">
      <c r="A16" s="1132" t="s">
        <v>137</v>
      </c>
      <c r="B16" s="631" t="s">
        <v>526</v>
      </c>
      <c r="C16" s="635" t="s">
        <v>1207</v>
      </c>
      <c r="D16" s="635">
        <v>1</v>
      </c>
      <c r="E16" s="635">
        <v>2</v>
      </c>
      <c r="F16" s="635">
        <v>1</v>
      </c>
      <c r="G16" s="635">
        <v>0</v>
      </c>
      <c r="H16" s="635">
        <v>0</v>
      </c>
      <c r="I16" s="635">
        <v>2</v>
      </c>
      <c r="J16" s="635">
        <v>1</v>
      </c>
      <c r="K16" s="635">
        <v>0</v>
      </c>
      <c r="L16" s="634">
        <v>0</v>
      </c>
    </row>
    <row r="17" spans="1:23" s="387" customFormat="1" ht="15.75" customHeight="1">
      <c r="A17" s="1132"/>
      <c r="B17" s="631" t="s">
        <v>735</v>
      </c>
      <c r="C17" s="635" t="s">
        <v>1207</v>
      </c>
      <c r="D17" s="635">
        <v>1</v>
      </c>
      <c r="E17" s="635">
        <v>2</v>
      </c>
      <c r="F17" s="635">
        <v>1</v>
      </c>
      <c r="G17" s="635">
        <v>0</v>
      </c>
      <c r="H17" s="635">
        <v>0</v>
      </c>
      <c r="I17" s="635">
        <v>2</v>
      </c>
      <c r="J17" s="635">
        <v>1</v>
      </c>
      <c r="K17" s="635">
        <v>0</v>
      </c>
      <c r="L17" s="634">
        <v>0</v>
      </c>
    </row>
    <row r="18" spans="1:23" s="387" customFormat="1" ht="15.75" customHeight="1" thickBot="1">
      <c r="A18" s="1133"/>
      <c r="B18" s="638" t="s">
        <v>528</v>
      </c>
      <c r="C18" s="639">
        <v>0</v>
      </c>
      <c r="D18" s="639">
        <v>0</v>
      </c>
      <c r="E18" s="639">
        <v>1</v>
      </c>
      <c r="F18" s="639">
        <v>0</v>
      </c>
      <c r="G18" s="639">
        <v>0</v>
      </c>
      <c r="H18" s="639">
        <v>0</v>
      </c>
      <c r="I18" s="639">
        <v>1</v>
      </c>
      <c r="J18" s="639">
        <v>0</v>
      </c>
      <c r="K18" s="639">
        <v>0</v>
      </c>
      <c r="L18" s="640">
        <v>0</v>
      </c>
    </row>
    <row r="19" spans="1:23" ht="15.75" customHeight="1">
      <c r="A19" s="1122" t="s">
        <v>1103</v>
      </c>
      <c r="B19" s="1122"/>
      <c r="C19" s="1122"/>
      <c r="D19" s="1122"/>
      <c r="E19" s="641"/>
      <c r="F19" s="641"/>
      <c r="G19" s="641"/>
      <c r="H19" s="641"/>
      <c r="I19" s="641"/>
      <c r="J19" s="641"/>
      <c r="K19" s="641"/>
      <c r="L19" s="641"/>
    </row>
    <row r="20" spans="1:23" ht="15" customHeight="1">
      <c r="A20" s="642" t="s">
        <v>70</v>
      </c>
      <c r="B20" s="642"/>
      <c r="C20" s="642"/>
      <c r="D20" s="642"/>
      <c r="E20" s="641"/>
      <c r="F20" s="641"/>
      <c r="G20" s="641"/>
      <c r="H20" s="641"/>
      <c r="I20" s="641"/>
      <c r="J20" s="641"/>
      <c r="K20" s="641"/>
      <c r="L20" s="641"/>
      <c r="N20" s="385" t="s">
        <v>738</v>
      </c>
    </row>
    <row r="21" spans="1:23" ht="15" customHeight="1">
      <c r="A21" s="643" t="s">
        <v>1208</v>
      </c>
      <c r="B21" s="642"/>
      <c r="C21" s="642"/>
      <c r="D21" s="642"/>
      <c r="E21" s="641"/>
      <c r="F21" s="641"/>
      <c r="G21" s="641"/>
      <c r="H21" s="641"/>
      <c r="I21" s="641"/>
      <c r="J21" s="641"/>
      <c r="K21" s="641"/>
      <c r="L21" s="641"/>
      <c r="N21" s="386"/>
      <c r="O21" s="386"/>
      <c r="P21" s="386"/>
      <c r="Q21" s="386"/>
      <c r="R21" s="386"/>
      <c r="S21" s="386"/>
      <c r="T21" s="386"/>
      <c r="U21" s="386"/>
      <c r="V21" s="386"/>
      <c r="W21" s="386"/>
    </row>
    <row r="22" spans="1:23" ht="15">
      <c r="A22" s="643" t="s">
        <v>1209</v>
      </c>
      <c r="B22" s="642"/>
      <c r="C22" s="642"/>
      <c r="D22" s="642"/>
      <c r="E22" s="641"/>
      <c r="F22" s="641"/>
      <c r="G22" s="641"/>
      <c r="H22" s="641"/>
      <c r="I22" s="641"/>
      <c r="J22" s="641"/>
      <c r="K22" s="641"/>
      <c r="L22" s="641"/>
      <c r="N22" s="386"/>
      <c r="O22" s="386"/>
      <c r="P22" s="386"/>
      <c r="Q22" s="386"/>
      <c r="R22" s="386"/>
      <c r="S22" s="386"/>
      <c r="T22" s="386"/>
      <c r="U22" s="386"/>
      <c r="V22" s="386"/>
      <c r="W22" s="386"/>
    </row>
    <row r="23" spans="1:23">
      <c r="A23" s="643" t="s">
        <v>1210</v>
      </c>
      <c r="B23" s="642"/>
      <c r="C23" s="642"/>
      <c r="D23" s="642"/>
      <c r="E23" s="641"/>
      <c r="F23" s="641"/>
      <c r="G23" s="641"/>
      <c r="H23" s="641"/>
      <c r="I23" s="641"/>
      <c r="J23" s="641"/>
      <c r="K23" s="641"/>
      <c r="L23" s="641"/>
      <c r="N23" s="386"/>
      <c r="O23" s="386"/>
      <c r="P23" s="386"/>
      <c r="Q23" s="386"/>
      <c r="R23" s="386"/>
      <c r="S23" s="386"/>
      <c r="T23" s="386"/>
      <c r="U23" s="386"/>
      <c r="V23" s="386"/>
      <c r="W23" s="386"/>
    </row>
    <row r="24" spans="1:23">
      <c r="A24" s="644" t="s">
        <v>737</v>
      </c>
      <c r="B24" s="645"/>
      <c r="C24" s="645"/>
      <c r="D24" s="645"/>
      <c r="E24" s="646"/>
      <c r="F24" s="646"/>
      <c r="G24" s="646"/>
      <c r="H24" s="646"/>
      <c r="I24" s="646"/>
      <c r="J24" s="646"/>
      <c r="K24" s="646"/>
      <c r="L24" s="647"/>
      <c r="N24" s="386"/>
      <c r="O24" s="386"/>
      <c r="P24" s="386"/>
      <c r="Q24" s="386"/>
      <c r="R24" s="386"/>
      <c r="S24" s="386"/>
      <c r="T24" s="386"/>
      <c r="U24" s="386"/>
      <c r="V24" s="386"/>
      <c r="W24" s="386"/>
    </row>
    <row r="25" spans="1:23">
      <c r="N25" s="386"/>
      <c r="O25" s="386"/>
      <c r="P25" s="386"/>
      <c r="Q25" s="386"/>
      <c r="R25" s="386"/>
      <c r="S25" s="386"/>
      <c r="T25" s="386"/>
      <c r="U25" s="386"/>
      <c r="V25" s="386"/>
      <c r="W25" s="386"/>
    </row>
    <row r="26" spans="1:23">
      <c r="N26" s="386"/>
      <c r="O26" s="386"/>
      <c r="P26" s="386"/>
      <c r="Q26" s="386"/>
      <c r="R26" s="386"/>
      <c r="S26" s="386"/>
      <c r="T26" s="386"/>
      <c r="U26" s="386"/>
      <c r="V26" s="386"/>
      <c r="W26" s="386"/>
    </row>
    <row r="27" spans="1:23">
      <c r="N27" s="386"/>
      <c r="O27" s="386"/>
      <c r="P27" s="386"/>
      <c r="Q27" s="386"/>
      <c r="R27" s="386"/>
      <c r="S27" s="386"/>
      <c r="T27" s="386"/>
      <c r="U27" s="386"/>
      <c r="V27" s="386"/>
      <c r="W27" s="386"/>
    </row>
    <row r="28" spans="1:23">
      <c r="N28" s="386"/>
      <c r="O28" s="386"/>
      <c r="P28" s="386"/>
      <c r="Q28" s="386"/>
      <c r="R28" s="386"/>
      <c r="S28" s="386"/>
      <c r="T28" s="386"/>
      <c r="U28" s="386"/>
      <c r="V28" s="386"/>
      <c r="W28" s="386"/>
    </row>
    <row r="29" spans="1:23">
      <c r="N29" s="386"/>
      <c r="O29" s="386"/>
      <c r="P29" s="386"/>
      <c r="Q29" s="386"/>
      <c r="R29" s="386"/>
      <c r="S29" s="386"/>
      <c r="T29" s="386"/>
      <c r="U29" s="386"/>
      <c r="V29" s="386"/>
      <c r="W29" s="386"/>
    </row>
    <row r="30" spans="1:23">
      <c r="E30" s="385" t="s">
        <v>738</v>
      </c>
      <c r="N30" s="386"/>
      <c r="O30" s="386"/>
      <c r="P30" s="386"/>
      <c r="Q30" s="386"/>
      <c r="R30" s="386"/>
      <c r="S30" s="386"/>
      <c r="T30" s="386"/>
      <c r="U30" s="386"/>
      <c r="V30" s="386"/>
      <c r="W30" s="386"/>
    </row>
    <row r="31" spans="1:23">
      <c r="N31" s="386"/>
      <c r="O31" s="386"/>
      <c r="P31" s="386"/>
      <c r="Q31" s="386"/>
      <c r="R31" s="386"/>
      <c r="S31" s="386"/>
      <c r="T31" s="386"/>
      <c r="U31" s="386"/>
      <c r="V31" s="386"/>
      <c r="W31" s="386"/>
    </row>
    <row r="32" spans="1:23">
      <c r="N32" s="386"/>
      <c r="O32" s="386"/>
      <c r="P32" s="386"/>
      <c r="Q32" s="386"/>
      <c r="R32" s="386"/>
      <c r="S32" s="386"/>
      <c r="T32" s="386"/>
      <c r="U32" s="386"/>
      <c r="V32" s="386"/>
      <c r="W32" s="386"/>
    </row>
    <row r="33" spans="14:23">
      <c r="N33" s="386"/>
      <c r="O33" s="386"/>
      <c r="P33" s="386"/>
      <c r="Q33" s="386"/>
      <c r="R33" s="386"/>
      <c r="S33" s="386"/>
      <c r="T33" s="386"/>
      <c r="U33" s="386"/>
      <c r="V33" s="386"/>
      <c r="W33" s="386"/>
    </row>
    <row r="34" spans="14:23">
      <c r="N34" s="386"/>
      <c r="O34" s="386"/>
      <c r="P34" s="386"/>
      <c r="Q34" s="386"/>
      <c r="R34" s="386"/>
      <c r="S34" s="386"/>
      <c r="T34" s="386"/>
      <c r="U34" s="386"/>
      <c r="V34" s="386"/>
      <c r="W34" s="386"/>
    </row>
    <row r="35" spans="14:23">
      <c r="N35" s="386"/>
      <c r="O35" s="386"/>
      <c r="P35" s="386"/>
      <c r="Q35" s="386"/>
      <c r="R35" s="386"/>
      <c r="S35" s="386"/>
      <c r="T35" s="386"/>
      <c r="U35" s="386"/>
      <c r="V35" s="386"/>
      <c r="W35" s="386"/>
    </row>
    <row r="36" spans="14:23">
      <c r="N36" s="386"/>
      <c r="O36" s="386"/>
      <c r="P36" s="386"/>
      <c r="Q36" s="386"/>
      <c r="R36" s="386"/>
      <c r="S36" s="386"/>
      <c r="T36" s="386"/>
      <c r="U36" s="386"/>
      <c r="V36" s="386"/>
      <c r="W36" s="386"/>
    </row>
  </sheetData>
  <mergeCells count="10">
    <mergeCell ref="A19:D19"/>
    <mergeCell ref="A2:A3"/>
    <mergeCell ref="B2:B3"/>
    <mergeCell ref="C2:H2"/>
    <mergeCell ref="I2:L2"/>
    <mergeCell ref="A4:A6"/>
    <mergeCell ref="A7:A9"/>
    <mergeCell ref="A10:A12"/>
    <mergeCell ref="A13:A15"/>
    <mergeCell ref="A16:A18"/>
  </mergeCells>
  <printOptions horizontalCentered="1"/>
  <pageMargins left="0.7" right="0.7" top="0.75" bottom="0.75" header="0.3" footer="0.3"/>
  <pageSetup scale="9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115" zoomScaleNormal="115" zoomScaleSheetLayoutView="115" workbookViewId="0">
      <selection activeCell="K10" sqref="K10"/>
    </sheetView>
  </sheetViews>
  <sheetFormatPr defaultColWidth="9.140625" defaultRowHeight="12.75"/>
  <cols>
    <col min="1" max="1" width="15.5703125" style="389" customWidth="1"/>
    <col min="2" max="2" width="9" style="389" customWidth="1"/>
    <col min="3" max="4" width="10" style="389" customWidth="1"/>
    <col min="5" max="5" width="10.5703125" style="389" customWidth="1"/>
    <col min="6" max="16384" width="9.140625" style="389"/>
  </cols>
  <sheetData>
    <row r="1" spans="1:9" s="388" customFormat="1" ht="15" customHeight="1">
      <c r="A1" s="1134" t="s">
        <v>1001</v>
      </c>
      <c r="B1" s="1134"/>
      <c r="C1" s="1134"/>
      <c r="D1" s="1134"/>
      <c r="E1" s="1134"/>
      <c r="F1" s="1134"/>
      <c r="G1" s="1134"/>
      <c r="H1" s="1134"/>
      <c r="I1" s="1134"/>
    </row>
    <row r="2" spans="1:9" ht="16.5" customHeight="1">
      <c r="A2" s="1135" t="s">
        <v>458</v>
      </c>
      <c r="B2" s="1136" t="s">
        <v>739</v>
      </c>
      <c r="C2" s="1136"/>
      <c r="D2" s="1136"/>
      <c r="E2" s="1136"/>
      <c r="F2" s="1136" t="s">
        <v>740</v>
      </c>
      <c r="G2" s="1136"/>
      <c r="H2" s="1136"/>
      <c r="I2" s="1136"/>
    </row>
    <row r="3" spans="1:9" ht="15.75" customHeight="1">
      <c r="A3" s="1135"/>
      <c r="B3" s="390" t="s">
        <v>457</v>
      </c>
      <c r="C3" s="391" t="s">
        <v>164</v>
      </c>
      <c r="D3" s="391" t="s">
        <v>165</v>
      </c>
      <c r="E3" s="391" t="s">
        <v>166</v>
      </c>
      <c r="F3" s="390" t="s">
        <v>457</v>
      </c>
      <c r="G3" s="391" t="s">
        <v>164</v>
      </c>
      <c r="H3" s="391" t="s">
        <v>165</v>
      </c>
      <c r="I3" s="391" t="s">
        <v>166</v>
      </c>
    </row>
    <row r="4" spans="1:9" s="392" customFormat="1" ht="17.25" customHeight="1">
      <c r="A4" s="651" t="s">
        <v>95</v>
      </c>
      <c r="B4" s="652">
        <v>8252.44</v>
      </c>
      <c r="C4" s="652">
        <v>11201.11</v>
      </c>
      <c r="D4" s="652">
        <v>7866.92</v>
      </c>
      <c r="E4" s="652">
        <v>10415.06</v>
      </c>
      <c r="F4" s="652">
        <v>3176.19</v>
      </c>
      <c r="G4" s="652">
        <v>4231.33</v>
      </c>
      <c r="H4" s="652">
        <v>3027.91</v>
      </c>
      <c r="I4" s="652">
        <v>4220.97</v>
      </c>
    </row>
    <row r="5" spans="1:9" s="392" customFormat="1" ht="17.25" customHeight="1">
      <c r="A5" s="651" t="s">
        <v>96</v>
      </c>
      <c r="B5" s="652">
        <v>10413.799999999999</v>
      </c>
      <c r="C5" s="652">
        <v>12441.54</v>
      </c>
      <c r="D5" s="652">
        <v>10399.57</v>
      </c>
      <c r="E5" s="652">
        <v>11863.62</v>
      </c>
      <c r="F5" s="652">
        <v>4223.54</v>
      </c>
      <c r="G5" s="652">
        <v>5658.1</v>
      </c>
      <c r="H5" s="652">
        <v>4223.54</v>
      </c>
      <c r="I5" s="652">
        <v>5549.95</v>
      </c>
    </row>
    <row r="6" spans="1:9">
      <c r="A6" s="653">
        <v>44316</v>
      </c>
      <c r="B6" s="654">
        <v>10413.799999999999</v>
      </c>
      <c r="C6" s="654">
        <v>11262.39</v>
      </c>
      <c r="D6" s="654">
        <v>10399.57</v>
      </c>
      <c r="E6" s="654">
        <v>11126.85</v>
      </c>
      <c r="F6" s="654">
        <v>4223.54</v>
      </c>
      <c r="G6" s="654">
        <v>5076.9799999999996</v>
      </c>
      <c r="H6" s="654">
        <v>4223.54</v>
      </c>
      <c r="I6" s="654">
        <v>4711.3100000000004</v>
      </c>
    </row>
    <row r="7" spans="1:9">
      <c r="A7" s="653">
        <v>44347</v>
      </c>
      <c r="B7" s="654">
        <v>11128.31</v>
      </c>
      <c r="C7" s="654">
        <v>11632.44</v>
      </c>
      <c r="D7" s="654">
        <v>11128.31</v>
      </c>
      <c r="E7" s="654">
        <v>11456.92</v>
      </c>
      <c r="F7" s="654">
        <v>4711.3100000000004</v>
      </c>
      <c r="G7" s="654">
        <v>5015.6499999999996</v>
      </c>
      <c r="H7" s="654">
        <v>4650.42</v>
      </c>
      <c r="I7" s="654">
        <v>4740.95</v>
      </c>
    </row>
    <row r="8" spans="1:9">
      <c r="A8" s="653">
        <v>44377</v>
      </c>
      <c r="B8" s="654">
        <v>11466.74</v>
      </c>
      <c r="C8" s="654">
        <v>11611.47</v>
      </c>
      <c r="D8" s="654">
        <v>11029.37</v>
      </c>
      <c r="E8" s="654">
        <v>11312.68</v>
      </c>
      <c r="F8" s="654">
        <v>4751.8999999999996</v>
      </c>
      <c r="G8" s="654">
        <v>4849.8999999999996</v>
      </c>
      <c r="H8" s="654">
        <v>4537.55</v>
      </c>
      <c r="I8" s="654">
        <v>4732.8500000000004</v>
      </c>
    </row>
    <row r="9" spans="1:9">
      <c r="A9" s="653">
        <v>44408</v>
      </c>
      <c r="B9" s="654">
        <v>11310.83</v>
      </c>
      <c r="C9" s="654">
        <v>11752.92</v>
      </c>
      <c r="D9" s="654">
        <v>11289.53</v>
      </c>
      <c r="E9" s="654">
        <v>11677.72</v>
      </c>
      <c r="F9" s="654">
        <v>4782.75</v>
      </c>
      <c r="G9" s="654">
        <v>5158.6499999999996</v>
      </c>
      <c r="H9" s="654">
        <v>4709.55</v>
      </c>
      <c r="I9" s="654">
        <v>5107.3500000000004</v>
      </c>
    </row>
    <row r="10" spans="1:9">
      <c r="A10" s="653">
        <v>44439</v>
      </c>
      <c r="B10" s="654">
        <v>11670.14</v>
      </c>
      <c r="C10" s="654">
        <v>11677.93</v>
      </c>
      <c r="D10" s="654">
        <v>11018.56</v>
      </c>
      <c r="E10" s="654">
        <v>11289.08</v>
      </c>
      <c r="F10" s="654">
        <v>5108.6000000000004</v>
      </c>
      <c r="G10" s="654">
        <v>5461.15</v>
      </c>
      <c r="H10" s="654">
        <v>4944</v>
      </c>
      <c r="I10" s="654">
        <v>5246.1</v>
      </c>
    </row>
    <row r="11" spans="1:9">
      <c r="A11" s="653">
        <v>44469</v>
      </c>
      <c r="B11" s="654">
        <v>11287.84</v>
      </c>
      <c r="C11" s="654">
        <v>11593.81</v>
      </c>
      <c r="D11" s="654">
        <v>11192.28</v>
      </c>
      <c r="E11" s="654">
        <v>11458.76</v>
      </c>
      <c r="F11" s="654">
        <v>5247.1</v>
      </c>
      <c r="G11" s="654">
        <v>5383.95</v>
      </c>
      <c r="H11" s="654">
        <v>5116.3</v>
      </c>
      <c r="I11" s="654">
        <v>5213.55</v>
      </c>
    </row>
    <row r="12" spans="1:9">
      <c r="A12" s="653">
        <v>44500</v>
      </c>
      <c r="B12" s="654">
        <v>11469.74</v>
      </c>
      <c r="C12" s="654">
        <v>12441.54</v>
      </c>
      <c r="D12" s="654">
        <v>11426.63</v>
      </c>
      <c r="E12" s="654">
        <v>12177.09</v>
      </c>
      <c r="F12" s="654">
        <v>5209.1499999999996</v>
      </c>
      <c r="G12" s="654">
        <v>5381.25</v>
      </c>
      <c r="H12" s="654">
        <v>5086.8</v>
      </c>
      <c r="I12" s="654">
        <v>5346.05</v>
      </c>
    </row>
    <row r="13" spans="1:9" s="394" customFormat="1">
      <c r="A13" s="653">
        <v>44530</v>
      </c>
      <c r="B13" s="654">
        <v>12179.46</v>
      </c>
      <c r="C13" s="654">
        <v>12250.13</v>
      </c>
      <c r="D13" s="654">
        <v>11508.32</v>
      </c>
      <c r="E13" s="654">
        <v>11522.16</v>
      </c>
      <c r="F13" s="654">
        <v>5349.6</v>
      </c>
      <c r="G13" s="654">
        <v>5658.1</v>
      </c>
      <c r="H13" s="654">
        <v>5205.75</v>
      </c>
      <c r="I13" s="654">
        <v>5337.5</v>
      </c>
    </row>
    <row r="14" spans="1:9" s="394" customFormat="1">
      <c r="A14" s="653">
        <v>44561</v>
      </c>
      <c r="B14" s="393">
        <v>11551.04</v>
      </c>
      <c r="C14" s="393">
        <v>11954.99</v>
      </c>
      <c r="D14" s="393">
        <v>11363.39</v>
      </c>
      <c r="E14" s="393">
        <v>11863.62</v>
      </c>
      <c r="F14" s="393">
        <v>5331.35</v>
      </c>
      <c r="G14" s="393">
        <v>5625.05</v>
      </c>
      <c r="H14" s="393">
        <v>5303.7</v>
      </c>
      <c r="I14" s="393">
        <v>5549.95</v>
      </c>
    </row>
    <row r="15" spans="1:9" s="392" customFormat="1" ht="14.25" customHeight="1">
      <c r="A15" s="655" t="s">
        <v>1103</v>
      </c>
      <c r="B15" s="656"/>
      <c r="C15" s="656"/>
      <c r="D15" s="657"/>
      <c r="E15" s="658"/>
      <c r="F15" s="659"/>
      <c r="G15" s="659"/>
      <c r="H15" s="659"/>
      <c r="I15" s="659"/>
    </row>
    <row r="16" spans="1:9" s="392" customFormat="1">
      <c r="A16" s="660" t="s">
        <v>529</v>
      </c>
      <c r="B16" s="661"/>
      <c r="C16" s="661"/>
      <c r="D16" s="659"/>
      <c r="E16" s="659"/>
      <c r="F16" s="659"/>
      <c r="G16" s="659"/>
      <c r="H16" s="659" t="s">
        <v>738</v>
      </c>
      <c r="I16" s="659"/>
    </row>
    <row r="17" spans="1:9">
      <c r="A17" s="395"/>
      <c r="B17" s="396"/>
      <c r="C17" s="395"/>
      <c r="D17" s="395"/>
      <c r="E17" s="395"/>
      <c r="F17" s="395"/>
      <c r="G17" s="395"/>
      <c r="H17" s="395"/>
      <c r="I17" s="395"/>
    </row>
    <row r="20" spans="1:9">
      <c r="G20" s="389" t="s">
        <v>738</v>
      </c>
    </row>
  </sheetData>
  <mergeCells count="4">
    <mergeCell ref="A1:I1"/>
    <mergeCell ref="A2:A3"/>
    <mergeCell ref="B2:E2"/>
    <mergeCell ref="F2:I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view="pageBreakPreview" topLeftCell="A11" zoomScaleNormal="115" zoomScaleSheetLayoutView="100" workbookViewId="0">
      <selection activeCell="L30" sqref="L30"/>
    </sheetView>
  </sheetViews>
  <sheetFormatPr defaultColWidth="9.140625" defaultRowHeight="12.75"/>
  <cols>
    <col min="1" max="1" width="9.140625" style="398" customWidth="1"/>
    <col min="2" max="2" width="7.140625" style="398" customWidth="1"/>
    <col min="3" max="3" width="8.140625" style="398" customWidth="1"/>
    <col min="4" max="5" width="10" style="398" customWidth="1"/>
    <col min="6" max="6" width="9.42578125" style="398" customWidth="1"/>
    <col min="7" max="7" width="11.140625" style="398" customWidth="1"/>
    <col min="8" max="8" width="10.5703125" style="398" customWidth="1"/>
    <col min="9" max="9" width="9.42578125" style="398" customWidth="1"/>
    <col min="10" max="10" width="12.42578125" style="398" customWidth="1"/>
    <col min="11" max="11" width="8.85546875" style="398" customWidth="1"/>
    <col min="12" max="12" width="11.140625" style="398" customWidth="1"/>
    <col min="13" max="13" width="11.42578125" style="398" customWidth="1"/>
    <col min="14" max="14" width="13" style="398" customWidth="1"/>
    <col min="15" max="15" width="10.42578125" style="401" customWidth="1"/>
    <col min="16" max="16" width="12.42578125" style="398" bestFit="1" customWidth="1"/>
    <col min="17" max="20" width="8.42578125" style="398" customWidth="1"/>
    <col min="21" max="21" width="11" style="398" customWidth="1"/>
    <col min="22" max="22" width="9.5703125" style="398" customWidth="1"/>
    <col min="23" max="23" width="9.140625" style="398"/>
    <col min="24" max="24" width="10.5703125" style="398" customWidth="1"/>
    <col min="25" max="25" width="9.140625" style="398"/>
    <col min="26" max="26" width="11.42578125" style="398" bestFit="1" customWidth="1"/>
    <col min="27" max="16384" width="9.140625" style="398"/>
  </cols>
  <sheetData>
    <row r="1" spans="1:27" s="399" customFormat="1" ht="15">
      <c r="A1" s="1149" t="s">
        <v>1002</v>
      </c>
      <c r="B1" s="1149"/>
      <c r="C1" s="1149"/>
      <c r="D1" s="1149"/>
      <c r="E1" s="1149"/>
      <c r="F1" s="1149"/>
      <c r="G1" s="1149"/>
      <c r="H1" s="1149"/>
      <c r="I1" s="1149"/>
      <c r="J1" s="1149"/>
      <c r="K1" s="1149"/>
      <c r="L1" s="1149"/>
      <c r="M1" s="1149"/>
      <c r="N1" s="1149"/>
      <c r="O1" s="1149"/>
      <c r="P1" s="1149"/>
      <c r="Q1" s="1149"/>
      <c r="R1" s="397"/>
      <c r="S1" s="397"/>
      <c r="T1" s="397"/>
      <c r="U1" s="398"/>
    </row>
    <row r="2" spans="1:27" s="399" customFormat="1" ht="15.75">
      <c r="A2" s="1140" t="s">
        <v>516</v>
      </c>
      <c r="B2" s="1141"/>
      <c r="C2" s="1141"/>
      <c r="D2" s="1141"/>
      <c r="E2" s="1141"/>
      <c r="F2" s="1141"/>
      <c r="G2" s="1141"/>
      <c r="H2" s="1141"/>
      <c r="I2" s="1141"/>
      <c r="J2" s="1141"/>
      <c r="K2" s="1141"/>
      <c r="L2" s="1141"/>
      <c r="M2" s="1141"/>
      <c r="N2" s="1141"/>
      <c r="O2" s="1141"/>
      <c r="P2" s="1141"/>
      <c r="Q2" s="1141"/>
      <c r="R2" s="1141"/>
      <c r="S2" s="1141"/>
      <c r="T2" s="1141"/>
      <c r="U2" s="1141"/>
      <c r="V2" s="1141"/>
      <c r="W2" s="1141"/>
      <c r="X2" s="1142"/>
    </row>
    <row r="3" spans="1:27" s="662" customFormat="1" ht="27.75" customHeight="1">
      <c r="A3" s="1143" t="s">
        <v>458</v>
      </c>
      <c r="B3" s="1143" t="s">
        <v>534</v>
      </c>
      <c r="C3" s="1145" t="s">
        <v>518</v>
      </c>
      <c r="D3" s="1146"/>
      <c r="E3" s="1147"/>
      <c r="F3" s="1148" t="s">
        <v>523</v>
      </c>
      <c r="G3" s="1148"/>
      <c r="H3" s="1148"/>
      <c r="I3" s="1148" t="s">
        <v>530</v>
      </c>
      <c r="J3" s="1148"/>
      <c r="K3" s="1148"/>
      <c r="L3" s="1148" t="s">
        <v>521</v>
      </c>
      <c r="M3" s="1148"/>
      <c r="N3" s="1148"/>
      <c r="O3" s="1148" t="s">
        <v>989</v>
      </c>
      <c r="P3" s="1148"/>
      <c r="Q3" s="1148"/>
      <c r="R3" s="1148" t="s">
        <v>960</v>
      </c>
      <c r="S3" s="1148"/>
      <c r="T3" s="1148"/>
      <c r="U3" s="1157" t="s">
        <v>553</v>
      </c>
      <c r="V3" s="1159"/>
      <c r="W3" s="1158"/>
      <c r="X3" s="1157" t="s">
        <v>741</v>
      </c>
      <c r="Y3" s="1158"/>
      <c r="Z3" s="1157" t="s">
        <v>537</v>
      </c>
      <c r="AA3" s="1158"/>
    </row>
    <row r="4" spans="1:27" s="662" customFormat="1" ht="38.25" customHeight="1">
      <c r="A4" s="1144"/>
      <c r="B4" s="1144"/>
      <c r="C4" s="663" t="s">
        <v>531</v>
      </c>
      <c r="D4" s="663" t="s">
        <v>535</v>
      </c>
      <c r="E4" s="664" t="s">
        <v>990</v>
      </c>
      <c r="F4" s="663" t="s">
        <v>531</v>
      </c>
      <c r="G4" s="663" t="s">
        <v>535</v>
      </c>
      <c r="H4" s="663" t="s">
        <v>990</v>
      </c>
      <c r="I4" s="663" t="s">
        <v>531</v>
      </c>
      <c r="J4" s="663" t="s">
        <v>535</v>
      </c>
      <c r="K4" s="663" t="s">
        <v>990</v>
      </c>
      <c r="L4" s="663" t="s">
        <v>949</v>
      </c>
      <c r="M4" s="663" t="s">
        <v>535</v>
      </c>
      <c r="N4" s="663" t="s">
        <v>990</v>
      </c>
      <c r="O4" s="663" t="s">
        <v>950</v>
      </c>
      <c r="P4" s="663" t="s">
        <v>535</v>
      </c>
      <c r="Q4" s="663" t="s">
        <v>990</v>
      </c>
      <c r="R4" s="663" t="s">
        <v>950</v>
      </c>
      <c r="S4" s="663" t="s">
        <v>535</v>
      </c>
      <c r="T4" s="663" t="s">
        <v>990</v>
      </c>
      <c r="U4" s="663" t="s">
        <v>950</v>
      </c>
      <c r="V4" s="663" t="s">
        <v>535</v>
      </c>
      <c r="W4" s="663" t="s">
        <v>990</v>
      </c>
      <c r="X4" s="663" t="s">
        <v>535</v>
      </c>
      <c r="Y4" s="663" t="s">
        <v>990</v>
      </c>
      <c r="Z4" s="663" t="s">
        <v>536</v>
      </c>
      <c r="AA4" s="665" t="s">
        <v>980</v>
      </c>
    </row>
    <row r="5" spans="1:27" s="646" customFormat="1">
      <c r="A5" s="666" t="s">
        <v>95</v>
      </c>
      <c r="B5" s="667">
        <v>255</v>
      </c>
      <c r="C5" s="667">
        <v>11359.998589999999</v>
      </c>
      <c r="D5" s="667">
        <v>1333632</v>
      </c>
      <c r="E5" s="667">
        <v>100919.82122300002</v>
      </c>
      <c r="F5" s="667">
        <v>397.55755047199995</v>
      </c>
      <c r="G5" s="667">
        <v>114667076</v>
      </c>
      <c r="H5" s="667">
        <v>4484298.1372878011</v>
      </c>
      <c r="I5" s="667">
        <v>37529.478999999992</v>
      </c>
      <c r="J5" s="667">
        <v>13540301</v>
      </c>
      <c r="K5" s="667">
        <v>1566342.0685924999</v>
      </c>
      <c r="L5" s="667">
        <v>334594.86160469503</v>
      </c>
      <c r="M5" s="667">
        <v>73822854</v>
      </c>
      <c r="N5" s="667">
        <v>1824983.2705999999</v>
      </c>
      <c r="O5" s="667">
        <v>531.47699999999998</v>
      </c>
      <c r="P5" s="667">
        <v>531477</v>
      </c>
      <c r="Q5" s="667">
        <v>40785.800889999999</v>
      </c>
      <c r="R5" s="667">
        <v>0</v>
      </c>
      <c r="S5" s="667">
        <v>0</v>
      </c>
      <c r="T5" s="667">
        <v>0</v>
      </c>
      <c r="U5" s="667">
        <v>112.28899999999999</v>
      </c>
      <c r="V5" s="667">
        <v>112289</v>
      </c>
      <c r="W5" s="667">
        <v>7677.0457999999999</v>
      </c>
      <c r="X5" s="667">
        <v>204007629</v>
      </c>
      <c r="Y5" s="667">
        <v>8025006.1443932988</v>
      </c>
      <c r="Z5" s="667">
        <v>267731</v>
      </c>
      <c r="AA5" s="667">
        <v>13088.3533905</v>
      </c>
    </row>
    <row r="6" spans="1:27" s="646" customFormat="1">
      <c r="A6" s="666" t="s">
        <v>96</v>
      </c>
      <c r="B6" s="667">
        <v>195</v>
      </c>
      <c r="C6" s="667">
        <v>7642.7610100000011</v>
      </c>
      <c r="D6" s="667">
        <v>1013033</v>
      </c>
      <c r="E6" s="667">
        <v>93883.572426999992</v>
      </c>
      <c r="F6" s="667">
        <v>166.55106345000002</v>
      </c>
      <c r="G6" s="667">
        <v>61042067</v>
      </c>
      <c r="H6" s="667">
        <v>2000960.3229996001</v>
      </c>
      <c r="I6" s="667">
        <v>23180.041499999999</v>
      </c>
      <c r="J6" s="667">
        <v>7207985</v>
      </c>
      <c r="K6" s="667">
        <v>1171083.8687199999</v>
      </c>
      <c r="L6" s="667">
        <v>195788.993289145</v>
      </c>
      <c r="M6" s="667">
        <v>41650140</v>
      </c>
      <c r="N6" s="667">
        <v>1760962.5138775001</v>
      </c>
      <c r="O6" s="667">
        <v>462.68499999999995</v>
      </c>
      <c r="P6" s="667">
        <v>462685</v>
      </c>
      <c r="Q6" s="667">
        <v>33532.394715000002</v>
      </c>
      <c r="R6" s="667">
        <v>37.231000000000002</v>
      </c>
      <c r="S6" s="667">
        <v>37231</v>
      </c>
      <c r="T6" s="667">
        <v>2809.0044875000003</v>
      </c>
      <c r="U6" s="667">
        <v>369.01900000000001</v>
      </c>
      <c r="V6" s="667">
        <v>369019</v>
      </c>
      <c r="W6" s="667">
        <v>29434.65482</v>
      </c>
      <c r="X6" s="667">
        <v>111782160</v>
      </c>
      <c r="Y6" s="667">
        <v>5092666.3320466001</v>
      </c>
      <c r="Z6" s="667">
        <v>298053</v>
      </c>
      <c r="AA6" s="667">
        <v>14913.1163523</v>
      </c>
    </row>
    <row r="7" spans="1:27" s="646" customFormat="1">
      <c r="A7" s="668" t="s">
        <v>742</v>
      </c>
      <c r="B7" s="669">
        <v>21</v>
      </c>
      <c r="C7" s="669">
        <v>1100.59187</v>
      </c>
      <c r="D7" s="669">
        <v>138382</v>
      </c>
      <c r="E7" s="670">
        <v>12916.562410199997</v>
      </c>
      <c r="F7" s="669">
        <v>18.778200532999993</v>
      </c>
      <c r="G7" s="669">
        <v>7480756</v>
      </c>
      <c r="H7" s="669">
        <v>228710.35005439995</v>
      </c>
      <c r="I7" s="669">
        <v>2428.721</v>
      </c>
      <c r="J7" s="669">
        <v>737889</v>
      </c>
      <c r="K7" s="669">
        <v>110892.90630999998</v>
      </c>
      <c r="L7" s="669">
        <v>29276.521570484998</v>
      </c>
      <c r="M7" s="669">
        <v>5447525</v>
      </c>
      <c r="N7" s="669">
        <v>180214.38078499996</v>
      </c>
      <c r="O7" s="669">
        <v>50.112000000000002</v>
      </c>
      <c r="P7" s="669">
        <v>50112</v>
      </c>
      <c r="Q7" s="669">
        <v>3680.4404350000004</v>
      </c>
      <c r="R7" s="669"/>
      <c r="S7" s="669"/>
      <c r="T7" s="669"/>
      <c r="U7" s="669">
        <v>24.195</v>
      </c>
      <c r="V7" s="669">
        <v>24195</v>
      </c>
      <c r="W7" s="669">
        <v>1775.1753149999997</v>
      </c>
      <c r="X7" s="669">
        <v>13878859</v>
      </c>
      <c r="Y7" s="669">
        <v>538189.81530959986</v>
      </c>
      <c r="Z7" s="669">
        <v>242808</v>
      </c>
      <c r="AA7" s="669">
        <v>13908.639512100001</v>
      </c>
    </row>
    <row r="8" spans="1:27" s="671" customFormat="1">
      <c r="A8" s="668">
        <v>44317</v>
      </c>
      <c r="B8" s="669">
        <v>21</v>
      </c>
      <c r="C8" s="669">
        <v>904.20516999999995</v>
      </c>
      <c r="D8" s="669">
        <v>114997</v>
      </c>
      <c r="E8" s="670">
        <v>11052.727486600001</v>
      </c>
      <c r="F8" s="669">
        <v>24.195085967000001</v>
      </c>
      <c r="G8" s="669">
        <v>8716896</v>
      </c>
      <c r="H8" s="669">
        <v>292305.43664400006</v>
      </c>
      <c r="I8" s="669">
        <v>3662.4625000000001</v>
      </c>
      <c r="J8" s="669">
        <v>1131625</v>
      </c>
      <c r="K8" s="669">
        <v>180377.01124750002</v>
      </c>
      <c r="L8" s="669">
        <v>24427.503764839999</v>
      </c>
      <c r="M8" s="669">
        <v>5110395</v>
      </c>
      <c r="N8" s="669">
        <v>176168.10265500002</v>
      </c>
      <c r="O8" s="669">
        <v>61.958000000000006</v>
      </c>
      <c r="P8" s="669">
        <v>61958</v>
      </c>
      <c r="Q8" s="669">
        <v>4668.30278</v>
      </c>
      <c r="R8" s="669"/>
      <c r="S8" s="669"/>
      <c r="T8" s="669"/>
      <c r="U8" s="669">
        <v>47.176999999999992</v>
      </c>
      <c r="V8" s="669">
        <v>47177</v>
      </c>
      <c r="W8" s="669">
        <v>3594.0679650000002</v>
      </c>
      <c r="X8" s="669">
        <v>15183048</v>
      </c>
      <c r="Y8" s="669">
        <v>668165.64877810015</v>
      </c>
      <c r="Z8" s="669">
        <v>244722</v>
      </c>
      <c r="AA8" s="669">
        <v>15163.7422699</v>
      </c>
    </row>
    <row r="9" spans="1:27" s="671" customFormat="1">
      <c r="A9" s="668">
        <v>44348</v>
      </c>
      <c r="B9" s="669">
        <v>22</v>
      </c>
      <c r="C9" s="669">
        <v>1291.8080200000002</v>
      </c>
      <c r="D9" s="669">
        <v>158311</v>
      </c>
      <c r="E9" s="670">
        <v>14355.171816799999</v>
      </c>
      <c r="F9" s="669">
        <v>20.791314914000019</v>
      </c>
      <c r="G9" s="669">
        <v>7490116</v>
      </c>
      <c r="H9" s="669">
        <v>249026.60540690005</v>
      </c>
      <c r="I9" s="669">
        <v>3232.1525000000001</v>
      </c>
      <c r="J9" s="669">
        <v>981923</v>
      </c>
      <c r="K9" s="669">
        <v>151414.31328249999</v>
      </c>
      <c r="L9" s="669">
        <v>17656.466831734997</v>
      </c>
      <c r="M9" s="669">
        <v>4526825</v>
      </c>
      <c r="N9" s="669">
        <v>165891.75312750007</v>
      </c>
      <c r="O9" s="669">
        <v>55.285999999999994</v>
      </c>
      <c r="P9" s="669">
        <v>55286</v>
      </c>
      <c r="Q9" s="669">
        <v>4119.3832499999999</v>
      </c>
      <c r="R9" s="669"/>
      <c r="S9" s="669"/>
      <c r="T9" s="669"/>
      <c r="U9" s="669">
        <v>37.35</v>
      </c>
      <c r="V9" s="669">
        <v>37350</v>
      </c>
      <c r="W9" s="669">
        <v>2792.2516000000001</v>
      </c>
      <c r="X9" s="669">
        <v>13249811</v>
      </c>
      <c r="Y9" s="669">
        <v>587599.47848370008</v>
      </c>
      <c r="Z9" s="669">
        <v>273550</v>
      </c>
      <c r="AA9" s="669">
        <v>15591.0463251</v>
      </c>
    </row>
    <row r="10" spans="1:27" s="671" customFormat="1">
      <c r="A10" s="668">
        <v>44408</v>
      </c>
      <c r="B10" s="669">
        <v>22</v>
      </c>
      <c r="C10" s="669">
        <v>969.8757700000001</v>
      </c>
      <c r="D10" s="669">
        <v>126241</v>
      </c>
      <c r="E10" s="670">
        <v>11349.876245600002</v>
      </c>
      <c r="F10" s="669">
        <v>15.466151345000002</v>
      </c>
      <c r="G10" s="669">
        <v>5825641</v>
      </c>
      <c r="H10" s="669">
        <v>214072.70104440005</v>
      </c>
      <c r="I10" s="669">
        <v>2620.0045000000009</v>
      </c>
      <c r="J10" s="669">
        <v>837953</v>
      </c>
      <c r="K10" s="669">
        <v>137315.54521249997</v>
      </c>
      <c r="L10" s="669">
        <v>21111.787482109998</v>
      </c>
      <c r="M10" s="669">
        <v>5418321</v>
      </c>
      <c r="N10" s="669">
        <v>220289.79004999995</v>
      </c>
      <c r="O10" s="669">
        <v>46.861999999999995</v>
      </c>
      <c r="P10" s="669">
        <v>46862</v>
      </c>
      <c r="Q10" s="669">
        <v>3435.3813450000007</v>
      </c>
      <c r="R10" s="669"/>
      <c r="S10" s="669"/>
      <c r="T10" s="669"/>
      <c r="U10" s="669">
        <v>42.18</v>
      </c>
      <c r="V10" s="669">
        <v>42180</v>
      </c>
      <c r="W10" s="669">
        <v>3253.2141199999996</v>
      </c>
      <c r="X10" s="669">
        <v>12297198</v>
      </c>
      <c r="Y10" s="669">
        <v>589716.50801749993</v>
      </c>
      <c r="Z10" s="669">
        <v>266476</v>
      </c>
      <c r="AA10" s="669">
        <v>14997.9139966</v>
      </c>
    </row>
    <row r="11" spans="1:27" s="671" customFormat="1">
      <c r="A11" s="668">
        <v>44439</v>
      </c>
      <c r="B11" s="669">
        <v>22</v>
      </c>
      <c r="C11" s="669">
        <v>694.87221</v>
      </c>
      <c r="D11" s="669">
        <v>88682</v>
      </c>
      <c r="E11" s="670">
        <v>8532.1421754000003</v>
      </c>
      <c r="F11" s="669">
        <v>17.240105197000002</v>
      </c>
      <c r="G11" s="669">
        <v>6168394</v>
      </c>
      <c r="H11" s="669">
        <v>201307.14354409993</v>
      </c>
      <c r="I11" s="669">
        <v>2159.991</v>
      </c>
      <c r="J11" s="669">
        <v>702501</v>
      </c>
      <c r="K11" s="669">
        <v>116448.6428725</v>
      </c>
      <c r="L11" s="669">
        <v>19788.376821720001</v>
      </c>
      <c r="M11" s="669">
        <v>5129273</v>
      </c>
      <c r="N11" s="669">
        <v>211121.44738</v>
      </c>
      <c r="O11" s="669">
        <v>45.36</v>
      </c>
      <c r="P11" s="669">
        <v>45360</v>
      </c>
      <c r="Q11" s="669">
        <v>3222.6046150000002</v>
      </c>
      <c r="R11" s="669"/>
      <c r="S11" s="669"/>
      <c r="T11" s="669"/>
      <c r="U11" s="669">
        <v>37.941000000000003</v>
      </c>
      <c r="V11" s="669">
        <v>37941</v>
      </c>
      <c r="W11" s="669">
        <v>2967.086905000001</v>
      </c>
      <c r="X11" s="669">
        <v>12172151</v>
      </c>
      <c r="Y11" s="669">
        <v>543599.06749199994</v>
      </c>
      <c r="Z11" s="669">
        <v>279648</v>
      </c>
      <c r="AA11" s="669">
        <v>15226.364284900001</v>
      </c>
    </row>
    <row r="12" spans="1:27" s="671" customFormat="1">
      <c r="A12" s="668">
        <v>44469</v>
      </c>
      <c r="B12" s="669">
        <v>22</v>
      </c>
      <c r="C12" s="669">
        <v>585.47140000000002</v>
      </c>
      <c r="D12" s="669">
        <v>74371</v>
      </c>
      <c r="E12" s="670">
        <v>7052.3174545999973</v>
      </c>
      <c r="F12" s="669">
        <v>17.04204887900001</v>
      </c>
      <c r="G12" s="669">
        <v>6357418</v>
      </c>
      <c r="H12" s="669">
        <v>207356.87578080004</v>
      </c>
      <c r="I12" s="669">
        <v>2295.2809999999999</v>
      </c>
      <c r="J12" s="669">
        <v>727190</v>
      </c>
      <c r="K12" s="669">
        <v>120436.28244250003</v>
      </c>
      <c r="L12" s="669">
        <v>16103.315376744999</v>
      </c>
      <c r="M12" s="669">
        <v>4630697</v>
      </c>
      <c r="N12" s="669">
        <v>227331.35420750009</v>
      </c>
      <c r="O12" s="669">
        <v>50.233999999999988</v>
      </c>
      <c r="P12" s="669">
        <v>50234</v>
      </c>
      <c r="Q12" s="669">
        <v>3498.5446100000004</v>
      </c>
      <c r="R12" s="669"/>
      <c r="S12" s="669"/>
      <c r="T12" s="669"/>
      <c r="U12" s="669">
        <v>44.722999999999999</v>
      </c>
      <c r="V12" s="669">
        <v>44723</v>
      </c>
      <c r="W12" s="669">
        <v>3584.1717699999995</v>
      </c>
      <c r="X12" s="669">
        <v>11884633</v>
      </c>
      <c r="Y12" s="669">
        <v>569259.54626540013</v>
      </c>
      <c r="Z12" s="669">
        <v>355051</v>
      </c>
      <c r="AA12" s="669">
        <v>15995.966302299999</v>
      </c>
    </row>
    <row r="13" spans="1:27" s="671" customFormat="1">
      <c r="A13" s="668">
        <v>44500</v>
      </c>
      <c r="B13" s="669">
        <v>21</v>
      </c>
      <c r="C13" s="669">
        <v>892.53526000000033</v>
      </c>
      <c r="D13" s="669">
        <v>120892</v>
      </c>
      <c r="E13" s="670">
        <v>11519.986260800002</v>
      </c>
      <c r="F13" s="669">
        <v>18.784257266000012</v>
      </c>
      <c r="G13" s="669">
        <v>6877741</v>
      </c>
      <c r="H13" s="669">
        <v>211812.74981909999</v>
      </c>
      <c r="I13" s="669">
        <v>2745.6675000000009</v>
      </c>
      <c r="J13" s="669">
        <v>836448</v>
      </c>
      <c r="K13" s="669">
        <v>142687.15793000004</v>
      </c>
      <c r="L13" s="669">
        <v>20059.099881580001</v>
      </c>
      <c r="M13" s="669">
        <v>4229771</v>
      </c>
      <c r="N13" s="669">
        <v>235007.9758325</v>
      </c>
      <c r="O13" s="669">
        <v>51.222000000000008</v>
      </c>
      <c r="P13" s="669">
        <v>51222</v>
      </c>
      <c r="Q13" s="669">
        <v>3637.4583150000003</v>
      </c>
      <c r="R13" s="669">
        <v>13.479000000000001</v>
      </c>
      <c r="S13" s="669">
        <v>13479</v>
      </c>
      <c r="T13" s="669">
        <v>1079.8251125000002</v>
      </c>
      <c r="U13" s="669">
        <v>54.683999999999997</v>
      </c>
      <c r="V13" s="669">
        <v>54684</v>
      </c>
      <c r="W13" s="669">
        <v>4671.99208</v>
      </c>
      <c r="X13" s="669">
        <v>12184237</v>
      </c>
      <c r="Y13" s="669">
        <v>610417.14534990012</v>
      </c>
      <c r="Z13" s="669">
        <v>286693</v>
      </c>
      <c r="AA13" s="669">
        <v>15887.989469800001</v>
      </c>
    </row>
    <row r="14" spans="1:27" s="671" customFormat="1">
      <c r="A14" s="668">
        <v>44530</v>
      </c>
      <c r="B14" s="669">
        <v>21</v>
      </c>
      <c r="C14" s="669">
        <v>683.62564000000009</v>
      </c>
      <c r="D14" s="669">
        <v>102728</v>
      </c>
      <c r="E14" s="670">
        <v>9454.1541869999965</v>
      </c>
      <c r="F14" s="669">
        <v>18.981759103000005</v>
      </c>
      <c r="G14" s="669">
        <v>6863337</v>
      </c>
      <c r="H14" s="669">
        <v>228341.25073819986</v>
      </c>
      <c r="I14" s="669">
        <v>2108.6154999999999</v>
      </c>
      <c r="J14" s="669">
        <v>667065</v>
      </c>
      <c r="K14" s="669">
        <v>112799.91609000004</v>
      </c>
      <c r="L14" s="669">
        <v>22021.651069654999</v>
      </c>
      <c r="M14" s="669">
        <v>3290153</v>
      </c>
      <c r="N14" s="669">
        <v>172270.62441499997</v>
      </c>
      <c r="O14" s="669">
        <v>58.549000000000007</v>
      </c>
      <c r="P14" s="669">
        <v>58549</v>
      </c>
      <c r="Q14" s="669">
        <v>4229.8596500000003</v>
      </c>
      <c r="R14" s="669">
        <v>14.547000000000001</v>
      </c>
      <c r="S14" s="669">
        <v>14547</v>
      </c>
      <c r="T14" s="669">
        <v>1103.4312124999999</v>
      </c>
      <c r="U14" s="669">
        <v>42.663000000000004</v>
      </c>
      <c r="V14" s="669">
        <v>42663</v>
      </c>
      <c r="W14" s="669">
        <v>3569.6094449999996</v>
      </c>
      <c r="X14" s="669">
        <v>11039042</v>
      </c>
      <c r="Y14" s="669">
        <v>531768.84573769977</v>
      </c>
      <c r="Z14" s="669">
        <v>292926</v>
      </c>
      <c r="AA14" s="669">
        <v>13935.2083838</v>
      </c>
    </row>
    <row r="15" spans="1:27" s="671" customFormat="1">
      <c r="A15" s="668">
        <v>44561</v>
      </c>
      <c r="B15" s="669">
        <v>23</v>
      </c>
      <c r="C15" s="669">
        <v>519.77566999999999</v>
      </c>
      <c r="D15" s="669">
        <v>88429</v>
      </c>
      <c r="E15" s="669">
        <v>7650.6343900000038</v>
      </c>
      <c r="F15" s="669">
        <v>15.272140245999999</v>
      </c>
      <c r="G15" s="669">
        <v>5261768</v>
      </c>
      <c r="H15" s="669">
        <v>168027.20996770004</v>
      </c>
      <c r="I15" s="669">
        <v>1927.1459999999993</v>
      </c>
      <c r="J15" s="669">
        <v>585391</v>
      </c>
      <c r="K15" s="669">
        <v>98712.093332499993</v>
      </c>
      <c r="L15" s="669">
        <v>25344.270490274994</v>
      </c>
      <c r="M15" s="669">
        <v>3867180</v>
      </c>
      <c r="N15" s="669">
        <v>172667.08542500003</v>
      </c>
      <c r="O15" s="669">
        <v>43.101999999999997</v>
      </c>
      <c r="P15" s="669">
        <v>43102</v>
      </c>
      <c r="Q15" s="669">
        <v>3040.419715</v>
      </c>
      <c r="R15" s="669">
        <v>9.2050000000000001</v>
      </c>
      <c r="S15" s="669">
        <v>9205</v>
      </c>
      <c r="T15" s="669">
        <v>625.74816249999992</v>
      </c>
      <c r="U15" s="669">
        <v>38.106000000000002</v>
      </c>
      <c r="V15" s="669">
        <v>38106</v>
      </c>
      <c r="W15" s="669">
        <v>3227.0856200000007</v>
      </c>
      <c r="X15" s="669">
        <v>9893181</v>
      </c>
      <c r="Y15" s="669">
        <v>453950.27661270014</v>
      </c>
      <c r="Z15" s="669">
        <v>298053</v>
      </c>
      <c r="AA15" s="669">
        <v>14913.1163523</v>
      </c>
    </row>
    <row r="16" spans="1:27" s="676" customFormat="1">
      <c r="A16" s="672"/>
      <c r="B16" s="673"/>
      <c r="C16" s="673"/>
      <c r="D16" s="674"/>
      <c r="E16" s="674"/>
      <c r="F16" s="674"/>
      <c r="G16" s="674"/>
      <c r="H16" s="674"/>
      <c r="I16" s="674"/>
      <c r="J16" s="674"/>
      <c r="K16" s="675"/>
      <c r="L16" s="674"/>
      <c r="M16" s="674"/>
      <c r="N16" s="674"/>
      <c r="O16" s="674"/>
      <c r="P16" s="674"/>
      <c r="Q16" s="675"/>
      <c r="R16" s="674"/>
      <c r="S16" s="674"/>
      <c r="T16" s="675"/>
      <c r="U16" s="674"/>
      <c r="V16" s="674"/>
    </row>
    <row r="17" spans="1:28" s="677" customFormat="1">
      <c r="A17" s="1150" t="s">
        <v>517</v>
      </c>
      <c r="B17" s="1151"/>
      <c r="C17" s="1151"/>
      <c r="D17" s="1151"/>
      <c r="E17" s="1151"/>
      <c r="F17" s="1151"/>
      <c r="G17" s="1151"/>
      <c r="H17" s="1151"/>
      <c r="I17" s="1151"/>
      <c r="J17" s="1151"/>
      <c r="K17" s="1151"/>
      <c r="L17" s="1151"/>
      <c r="M17" s="1151"/>
      <c r="N17" s="1151"/>
      <c r="O17" s="1151"/>
      <c r="P17" s="1151"/>
      <c r="Q17" s="1151"/>
      <c r="R17" s="1152"/>
      <c r="U17" s="678"/>
      <c r="V17" s="678"/>
      <c r="Y17" s="678"/>
      <c r="AA17" s="678"/>
    </row>
    <row r="18" spans="1:28" s="677" customFormat="1" ht="24" customHeight="1">
      <c r="A18" s="1153" t="s">
        <v>743</v>
      </c>
      <c r="B18" s="1153" t="s">
        <v>534</v>
      </c>
      <c r="C18" s="1154" t="s">
        <v>523</v>
      </c>
      <c r="D18" s="1154"/>
      <c r="E18" s="1154"/>
      <c r="F18" s="1154"/>
      <c r="G18" s="1154" t="s">
        <v>530</v>
      </c>
      <c r="H18" s="1154"/>
      <c r="I18" s="1154"/>
      <c r="J18" s="1154"/>
      <c r="K18" s="1154" t="s">
        <v>521</v>
      </c>
      <c r="L18" s="1154"/>
      <c r="M18" s="1154"/>
      <c r="N18" s="1154"/>
      <c r="O18" s="1154" t="s">
        <v>744</v>
      </c>
      <c r="P18" s="1154"/>
      <c r="Q18" s="1155" t="s">
        <v>537</v>
      </c>
      <c r="R18" s="1156"/>
      <c r="Y18" s="678"/>
      <c r="Z18" s="400"/>
      <c r="AA18" s="400"/>
    </row>
    <row r="19" spans="1:28" s="677" customFormat="1" ht="12.75" customHeight="1">
      <c r="A19" s="1153"/>
      <c r="B19" s="1153"/>
      <c r="C19" s="1137" t="s">
        <v>745</v>
      </c>
      <c r="D19" s="1137"/>
      <c r="E19" s="1137" t="s">
        <v>746</v>
      </c>
      <c r="F19" s="1137"/>
      <c r="G19" s="1137" t="s">
        <v>745</v>
      </c>
      <c r="H19" s="1137"/>
      <c r="I19" s="1137" t="s">
        <v>746</v>
      </c>
      <c r="J19" s="1137"/>
      <c r="K19" s="1137" t="s">
        <v>745</v>
      </c>
      <c r="L19" s="1137"/>
      <c r="M19" s="1137" t="s">
        <v>746</v>
      </c>
      <c r="N19" s="1137"/>
      <c r="O19" s="1138" t="s">
        <v>535</v>
      </c>
      <c r="P19" s="1143" t="s">
        <v>991</v>
      </c>
      <c r="Q19" s="1138" t="s">
        <v>536</v>
      </c>
      <c r="R19" s="1138" t="s">
        <v>747</v>
      </c>
      <c r="Y19" s="678"/>
      <c r="Z19" s="400"/>
      <c r="AA19" s="400"/>
    </row>
    <row r="20" spans="1:28" s="677" customFormat="1" ht="38.25">
      <c r="A20" s="1153"/>
      <c r="B20" s="1153"/>
      <c r="C20" s="625" t="s">
        <v>535</v>
      </c>
      <c r="D20" s="664" t="s">
        <v>990</v>
      </c>
      <c r="E20" s="625" t="s">
        <v>535</v>
      </c>
      <c r="F20" s="664" t="s">
        <v>990</v>
      </c>
      <c r="G20" s="625" t="s">
        <v>535</v>
      </c>
      <c r="H20" s="664" t="s">
        <v>990</v>
      </c>
      <c r="I20" s="625" t="s">
        <v>535</v>
      </c>
      <c r="J20" s="664" t="s">
        <v>990</v>
      </c>
      <c r="K20" s="625" t="s">
        <v>535</v>
      </c>
      <c r="L20" s="664" t="s">
        <v>990</v>
      </c>
      <c r="M20" s="625" t="s">
        <v>535</v>
      </c>
      <c r="N20" s="664" t="s">
        <v>990</v>
      </c>
      <c r="O20" s="1139"/>
      <c r="P20" s="1144"/>
      <c r="Q20" s="1139"/>
      <c r="R20" s="1139"/>
      <c r="Z20" s="400"/>
      <c r="AA20" s="400"/>
    </row>
    <row r="21" spans="1:28" s="677" customFormat="1">
      <c r="A21" s="666" t="s">
        <v>95</v>
      </c>
      <c r="B21" s="269">
        <v>255</v>
      </c>
      <c r="C21" s="269">
        <v>253231</v>
      </c>
      <c r="D21" s="269">
        <v>93001.85072300001</v>
      </c>
      <c r="E21" s="269">
        <v>284715</v>
      </c>
      <c r="F21" s="269">
        <v>98596.492513999998</v>
      </c>
      <c r="G21" s="269">
        <v>273</v>
      </c>
      <c r="H21" s="269">
        <v>37.244433000000001</v>
      </c>
      <c r="I21" s="269">
        <v>435</v>
      </c>
      <c r="J21" s="269">
        <v>51.268478500000001</v>
      </c>
      <c r="K21" s="269">
        <v>747233</v>
      </c>
      <c r="L21" s="269">
        <v>25812.810495999998</v>
      </c>
      <c r="M21" s="269">
        <v>663434</v>
      </c>
      <c r="N21" s="269">
        <v>22079.322142000001</v>
      </c>
      <c r="O21" s="269">
        <v>1949321</v>
      </c>
      <c r="P21" s="269">
        <v>239578.98878650001</v>
      </c>
      <c r="Q21" s="269">
        <v>9525</v>
      </c>
      <c r="R21" s="269">
        <v>1221.2104575000001</v>
      </c>
      <c r="Y21" s="647"/>
      <c r="Z21" s="647"/>
      <c r="AA21" s="647"/>
      <c r="AB21" s="647"/>
    </row>
    <row r="22" spans="1:28" s="647" customFormat="1">
      <c r="A22" s="666" t="s">
        <v>96</v>
      </c>
      <c r="B22" s="667">
        <v>195</v>
      </c>
      <c r="C22" s="667">
        <v>268503</v>
      </c>
      <c r="D22" s="667">
        <v>100288.49221300002</v>
      </c>
      <c r="E22" s="667">
        <v>169038</v>
      </c>
      <c r="F22" s="667">
        <v>60853.510110000003</v>
      </c>
      <c r="G22" s="667">
        <v>1038</v>
      </c>
      <c r="H22" s="667">
        <v>208.916506</v>
      </c>
      <c r="I22" s="667">
        <v>761</v>
      </c>
      <c r="J22" s="667">
        <v>146.48142200000001</v>
      </c>
      <c r="K22" s="667">
        <v>8456626</v>
      </c>
      <c r="L22" s="667">
        <v>480323.0201529999</v>
      </c>
      <c r="M22" s="667">
        <v>7974814</v>
      </c>
      <c r="N22" s="667">
        <v>436883.69177599996</v>
      </c>
      <c r="O22" s="667">
        <v>16870780</v>
      </c>
      <c r="P22" s="667">
        <v>1078704.1121799999</v>
      </c>
      <c r="Q22" s="667">
        <v>29975</v>
      </c>
      <c r="R22" s="667">
        <v>3338.6520824999998</v>
      </c>
    </row>
    <row r="23" spans="1:28" s="647" customFormat="1">
      <c r="A23" s="668">
        <v>44288</v>
      </c>
      <c r="B23" s="669">
        <v>21</v>
      </c>
      <c r="C23" s="669">
        <v>16051</v>
      </c>
      <c r="D23" s="669">
        <v>6145.1568520000001</v>
      </c>
      <c r="E23" s="669">
        <v>10065</v>
      </c>
      <c r="F23" s="669">
        <v>3459.642249</v>
      </c>
      <c r="G23" s="669">
        <v>2</v>
      </c>
      <c r="H23" s="669">
        <v>0.37631500000000001</v>
      </c>
      <c r="I23" s="669">
        <v>22</v>
      </c>
      <c r="J23" s="669">
        <v>3.7884890000000002</v>
      </c>
      <c r="K23" s="669">
        <v>214479</v>
      </c>
      <c r="L23" s="669">
        <v>10182.113454</v>
      </c>
      <c r="M23" s="669">
        <v>217370</v>
      </c>
      <c r="N23" s="669">
        <v>9955.2257939999909</v>
      </c>
      <c r="O23" s="669">
        <v>457989</v>
      </c>
      <c r="P23" s="669">
        <v>29746.30315299999</v>
      </c>
      <c r="Q23" s="669">
        <v>11777</v>
      </c>
      <c r="R23" s="669">
        <v>2111.9044074999997</v>
      </c>
    </row>
    <row r="24" spans="1:28" s="647" customFormat="1">
      <c r="A24" s="679">
        <v>44319</v>
      </c>
      <c r="B24" s="680">
        <v>21</v>
      </c>
      <c r="C24" s="680">
        <v>24591</v>
      </c>
      <c r="D24" s="680">
        <v>11060.544260000002</v>
      </c>
      <c r="E24" s="680">
        <v>16718</v>
      </c>
      <c r="F24" s="680">
        <v>6846.9098780000013</v>
      </c>
      <c r="G24" s="680">
        <v>22</v>
      </c>
      <c r="H24" s="680">
        <v>4.3513399999999995</v>
      </c>
      <c r="I24" s="680">
        <v>25</v>
      </c>
      <c r="J24" s="680">
        <v>4.8688949999999993</v>
      </c>
      <c r="K24" s="680">
        <v>244604</v>
      </c>
      <c r="L24" s="680">
        <v>12107.346806000007</v>
      </c>
      <c r="M24" s="680">
        <v>244326</v>
      </c>
      <c r="N24" s="680">
        <v>11713.749351999993</v>
      </c>
      <c r="O24" s="680">
        <v>530286</v>
      </c>
      <c r="P24" s="680">
        <v>41737.770531000002</v>
      </c>
      <c r="Q24" s="680">
        <v>11929</v>
      </c>
      <c r="R24" s="680">
        <v>1076.7546179999999</v>
      </c>
    </row>
    <row r="25" spans="1:28" s="647" customFormat="1">
      <c r="A25" s="679">
        <v>44348</v>
      </c>
      <c r="B25" s="680">
        <v>22</v>
      </c>
      <c r="C25" s="680">
        <v>22601</v>
      </c>
      <c r="D25" s="680">
        <v>8013.4658789999994</v>
      </c>
      <c r="E25" s="680">
        <v>13677</v>
      </c>
      <c r="F25" s="680">
        <v>4338.0801289999999</v>
      </c>
      <c r="G25" s="680">
        <v>95</v>
      </c>
      <c r="H25" s="680">
        <v>17.759654999999999</v>
      </c>
      <c r="I25" s="680">
        <v>40</v>
      </c>
      <c r="J25" s="680">
        <v>7.3326929999999999</v>
      </c>
      <c r="K25" s="680">
        <v>312452</v>
      </c>
      <c r="L25" s="680">
        <v>16829.233163000001</v>
      </c>
      <c r="M25" s="680">
        <v>401460</v>
      </c>
      <c r="N25" s="680">
        <v>20892.812119999999</v>
      </c>
      <c r="O25" s="680">
        <v>750325</v>
      </c>
      <c r="P25" s="680">
        <v>50098.683639000003</v>
      </c>
      <c r="Q25" s="680">
        <v>14021</v>
      </c>
      <c r="R25" s="680">
        <v>2455.4065890000002</v>
      </c>
    </row>
    <row r="26" spans="1:28" s="647" customFormat="1">
      <c r="A26" s="679">
        <v>44408</v>
      </c>
      <c r="B26" s="680">
        <v>22</v>
      </c>
      <c r="C26" s="680">
        <v>28490</v>
      </c>
      <c r="D26" s="680">
        <v>12133.867455</v>
      </c>
      <c r="E26" s="680">
        <v>18363</v>
      </c>
      <c r="F26" s="680">
        <v>7590.5915699999996</v>
      </c>
      <c r="G26" s="680">
        <v>67</v>
      </c>
      <c r="H26" s="680">
        <v>12.461236</v>
      </c>
      <c r="I26" s="680">
        <v>68</v>
      </c>
      <c r="J26" s="680">
        <v>12.428924</v>
      </c>
      <c r="K26" s="680">
        <v>747565</v>
      </c>
      <c r="L26" s="680">
        <v>42105.784208999998</v>
      </c>
      <c r="M26" s="680">
        <v>686095</v>
      </c>
      <c r="N26" s="680">
        <v>37414.665967000001</v>
      </c>
      <c r="O26" s="680">
        <v>1480648</v>
      </c>
      <c r="P26" s="680">
        <v>99269.799360999983</v>
      </c>
      <c r="Q26" s="680">
        <v>18810</v>
      </c>
      <c r="R26" s="680">
        <v>1633.2873607500001</v>
      </c>
    </row>
    <row r="27" spans="1:28" s="647" customFormat="1">
      <c r="A27" s="679">
        <v>44439</v>
      </c>
      <c r="B27" s="680">
        <v>22</v>
      </c>
      <c r="C27" s="680">
        <v>31584</v>
      </c>
      <c r="D27" s="680">
        <v>9797.4166160000004</v>
      </c>
      <c r="E27" s="680">
        <v>18410</v>
      </c>
      <c r="F27" s="680">
        <v>5603.9338809999999</v>
      </c>
      <c r="G27" s="680">
        <v>89</v>
      </c>
      <c r="H27" s="680">
        <v>16.376877</v>
      </c>
      <c r="I27" s="680">
        <v>108</v>
      </c>
      <c r="J27" s="680">
        <v>19.557756000000001</v>
      </c>
      <c r="K27" s="680">
        <v>1241029</v>
      </c>
      <c r="L27" s="680">
        <v>65335.982736999998</v>
      </c>
      <c r="M27" s="680">
        <v>969268</v>
      </c>
      <c r="N27" s="680">
        <v>49332.995945000002</v>
      </c>
      <c r="O27" s="680">
        <v>2260488</v>
      </c>
      <c r="P27" s="680">
        <v>130106.263812</v>
      </c>
      <c r="Q27" s="680">
        <v>21790</v>
      </c>
      <c r="R27" s="680">
        <v>2671.7828662499996</v>
      </c>
    </row>
    <row r="28" spans="1:28" s="647" customFormat="1">
      <c r="A28" s="679">
        <v>44469</v>
      </c>
      <c r="B28" s="680">
        <v>22</v>
      </c>
      <c r="C28" s="680">
        <v>44328</v>
      </c>
      <c r="D28" s="680">
        <v>17485.315354000006</v>
      </c>
      <c r="E28" s="680">
        <v>22706</v>
      </c>
      <c r="F28" s="680">
        <v>9099.694798999999</v>
      </c>
      <c r="G28" s="680">
        <v>95</v>
      </c>
      <c r="H28" s="680">
        <v>17.530083999999999</v>
      </c>
      <c r="I28" s="680">
        <v>115</v>
      </c>
      <c r="J28" s="680">
        <v>20.704456000000004</v>
      </c>
      <c r="K28" s="680">
        <v>1324323</v>
      </c>
      <c r="L28" s="680">
        <v>71691.040826000011</v>
      </c>
      <c r="M28" s="680">
        <v>1330977</v>
      </c>
      <c r="N28" s="680">
        <v>69797.648069000003</v>
      </c>
      <c r="O28" s="680">
        <v>2722544</v>
      </c>
      <c r="P28" s="680">
        <v>168111.93358800001</v>
      </c>
      <c r="Q28" s="680">
        <v>28163</v>
      </c>
      <c r="R28" s="680">
        <v>2386.6743879999999</v>
      </c>
    </row>
    <row r="29" spans="1:28" s="647" customFormat="1">
      <c r="A29" s="679">
        <v>44500</v>
      </c>
      <c r="B29" s="680">
        <v>21</v>
      </c>
      <c r="C29" s="680">
        <v>32864</v>
      </c>
      <c r="D29" s="680">
        <v>10837.810066000011</v>
      </c>
      <c r="E29" s="680">
        <v>18659</v>
      </c>
      <c r="F29" s="680">
        <v>5804.8880529999997</v>
      </c>
      <c r="G29" s="680">
        <v>152</v>
      </c>
      <c r="H29" s="680">
        <v>28.528592</v>
      </c>
      <c r="I29" s="680">
        <v>100</v>
      </c>
      <c r="J29" s="680">
        <v>18.470861000000003</v>
      </c>
      <c r="K29" s="680">
        <v>1329387</v>
      </c>
      <c r="L29" s="680">
        <v>83179.311411999894</v>
      </c>
      <c r="M29" s="680">
        <v>1259858</v>
      </c>
      <c r="N29" s="680">
        <v>75479.754654000004</v>
      </c>
      <c r="O29" s="680">
        <v>2641020</v>
      </c>
      <c r="P29" s="680">
        <v>175348.76363799989</v>
      </c>
      <c r="Q29" s="680">
        <v>22027</v>
      </c>
      <c r="R29" s="680">
        <v>3125.5675224999995</v>
      </c>
    </row>
    <row r="30" spans="1:28" s="647" customFormat="1">
      <c r="A30" s="679">
        <v>44530</v>
      </c>
      <c r="B30" s="680">
        <v>21</v>
      </c>
      <c r="C30" s="680">
        <v>49548</v>
      </c>
      <c r="D30" s="680">
        <v>17927.798428000002</v>
      </c>
      <c r="E30" s="680">
        <v>39119</v>
      </c>
      <c r="F30" s="680">
        <v>13927.303968999999</v>
      </c>
      <c r="G30" s="680">
        <v>138</v>
      </c>
      <c r="H30" s="680">
        <v>25.995446000000001</v>
      </c>
      <c r="I30" s="680">
        <v>63</v>
      </c>
      <c r="J30" s="680">
        <v>11.570655</v>
      </c>
      <c r="K30" s="680">
        <v>1507278</v>
      </c>
      <c r="L30" s="680">
        <v>92668.398384</v>
      </c>
      <c r="M30" s="680">
        <v>1266654</v>
      </c>
      <c r="N30" s="680">
        <v>75765.985149</v>
      </c>
      <c r="O30" s="680">
        <v>2862800</v>
      </c>
      <c r="P30" s="680">
        <v>200327.052031</v>
      </c>
      <c r="Q30" s="680">
        <v>28925</v>
      </c>
      <c r="R30" s="680">
        <v>2381.3385330000001</v>
      </c>
    </row>
    <row r="31" spans="1:28" s="647" customFormat="1">
      <c r="A31" s="668">
        <v>44561</v>
      </c>
      <c r="B31" s="669">
        <v>23</v>
      </c>
      <c r="C31" s="669">
        <v>18446</v>
      </c>
      <c r="D31" s="669">
        <v>6887.1173030000009</v>
      </c>
      <c r="E31" s="669">
        <v>11321</v>
      </c>
      <c r="F31" s="669">
        <v>4182.4655819999998</v>
      </c>
      <c r="G31" s="669">
        <v>378</v>
      </c>
      <c r="H31" s="669">
        <v>85.536961000000005</v>
      </c>
      <c r="I31" s="669">
        <v>220</v>
      </c>
      <c r="J31" s="669">
        <v>47.758692999999994</v>
      </c>
      <c r="K31" s="669">
        <v>1535509</v>
      </c>
      <c r="L31" s="669">
        <v>86223.809162000005</v>
      </c>
      <c r="M31" s="669">
        <v>1598806</v>
      </c>
      <c r="N31" s="669">
        <v>86530.854726000005</v>
      </c>
      <c r="O31" s="669">
        <v>3164680</v>
      </c>
      <c r="P31" s="669">
        <v>183957.54242700001</v>
      </c>
      <c r="Q31" s="669">
        <v>29975</v>
      </c>
      <c r="R31" s="669">
        <v>3338.6520824999998</v>
      </c>
      <c r="Z31" s="669"/>
    </row>
    <row r="32" spans="1:28" s="677" customFormat="1">
      <c r="J32" s="681"/>
      <c r="K32" s="681"/>
      <c r="L32" s="681"/>
      <c r="M32" s="682"/>
      <c r="N32" s="682"/>
      <c r="O32" s="683"/>
      <c r="P32" s="683"/>
      <c r="Q32" s="682"/>
      <c r="R32" s="682"/>
      <c r="S32" s="682"/>
      <c r="T32" s="682"/>
      <c r="Z32" s="669"/>
    </row>
    <row r="33" spans="1:20" s="677" customFormat="1">
      <c r="A33" s="672" t="s">
        <v>1103</v>
      </c>
      <c r="B33" s="684"/>
      <c r="C33" s="681"/>
      <c r="D33" s="681"/>
      <c r="E33" s="681"/>
      <c r="F33" s="681"/>
      <c r="G33" s="681"/>
      <c r="H33" s="681"/>
      <c r="I33" s="681"/>
      <c r="J33" s="685"/>
      <c r="K33" s="685"/>
      <c r="L33" s="685"/>
      <c r="M33" s="682"/>
      <c r="N33" s="682"/>
      <c r="O33" s="683"/>
      <c r="P33" s="683"/>
      <c r="Q33" s="682"/>
      <c r="R33" s="682"/>
      <c r="S33" s="682"/>
      <c r="T33" s="682"/>
    </row>
    <row r="34" spans="1:20" s="677" customFormat="1">
      <c r="A34" s="677" t="s">
        <v>992</v>
      </c>
      <c r="I34" s="685"/>
      <c r="J34" s="686"/>
      <c r="K34" s="682"/>
      <c r="L34" s="682"/>
      <c r="N34" s="687"/>
      <c r="O34" s="683"/>
      <c r="P34" s="683"/>
    </row>
    <row r="35" spans="1:20" s="677" customFormat="1">
      <c r="A35" s="677" t="s">
        <v>993</v>
      </c>
      <c r="I35" s="685"/>
      <c r="O35" s="688"/>
    </row>
    <row r="36" spans="1:20" s="677" customFormat="1">
      <c r="A36" s="686" t="s">
        <v>532</v>
      </c>
      <c r="B36" s="686"/>
      <c r="C36" s="686"/>
      <c r="D36" s="686"/>
      <c r="E36" s="686"/>
      <c r="F36" s="686"/>
      <c r="G36" s="686"/>
      <c r="H36" s="686"/>
      <c r="I36" s="686"/>
      <c r="O36" s="688"/>
    </row>
  </sheetData>
  <mergeCells count="33">
    <mergeCell ref="Z3:AA3"/>
    <mergeCell ref="X3:Y3"/>
    <mergeCell ref="U3:W3"/>
    <mergeCell ref="P19:P20"/>
    <mergeCell ref="Q19:Q20"/>
    <mergeCell ref="R19:R20"/>
    <mergeCell ref="A1:H1"/>
    <mergeCell ref="I1:O1"/>
    <mergeCell ref="A17:R17"/>
    <mergeCell ref="A18:A20"/>
    <mergeCell ref="B18:B20"/>
    <mergeCell ref="C18:F18"/>
    <mergeCell ref="G18:J18"/>
    <mergeCell ref="K18:N18"/>
    <mergeCell ref="O18:P18"/>
    <mergeCell ref="P1:Q1"/>
    <mergeCell ref="Q18:R18"/>
    <mergeCell ref="C19:D19"/>
    <mergeCell ref="E19:F19"/>
    <mergeCell ref="G19:H19"/>
    <mergeCell ref="I19:J19"/>
    <mergeCell ref="K19:L19"/>
    <mergeCell ref="M19:N19"/>
    <mergeCell ref="O19:O20"/>
    <mergeCell ref="A2:X2"/>
    <mergeCell ref="A3:A4"/>
    <mergeCell ref="B3:B4"/>
    <mergeCell ref="C3:E3"/>
    <mergeCell ref="F3:H3"/>
    <mergeCell ref="I3:K3"/>
    <mergeCell ref="L3:N3"/>
    <mergeCell ref="O3:Q3"/>
    <mergeCell ref="R3:T3"/>
  </mergeCells>
  <printOptions horizontalCentered="1"/>
  <pageMargins left="0.7" right="0.7" top="0.75" bottom="0.75" header="0.3" footer="0.3"/>
  <pageSetup scale="46"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view="pageBreakPreview" zoomScaleNormal="115" zoomScaleSheetLayoutView="100" workbookViewId="0">
      <selection activeCell="N8" sqref="N8"/>
    </sheetView>
  </sheetViews>
  <sheetFormatPr defaultColWidth="9.140625" defaultRowHeight="12.75"/>
  <cols>
    <col min="1" max="1" width="9.140625" style="385" customWidth="1"/>
    <col min="2" max="2" width="7.140625" style="385" customWidth="1"/>
    <col min="3" max="5" width="10.5703125" style="385" customWidth="1"/>
    <col min="6" max="8" width="8.42578125" style="385" customWidth="1"/>
    <col min="9" max="23" width="8.85546875" style="385" customWidth="1"/>
    <col min="24" max="26" width="10.5703125" style="385" customWidth="1"/>
    <col min="27" max="16384" width="9.140625" style="385"/>
  </cols>
  <sheetData>
    <row r="1" spans="1:23" ht="15">
      <c r="A1" s="1165" t="s">
        <v>1003</v>
      </c>
      <c r="B1" s="1165"/>
      <c r="C1" s="1166"/>
      <c r="D1" s="1166"/>
      <c r="E1" s="1166"/>
      <c r="F1" s="1166"/>
      <c r="G1" s="1166"/>
      <c r="H1" s="402"/>
      <c r="I1" s="402"/>
      <c r="J1" s="402"/>
      <c r="K1" s="402"/>
      <c r="L1" s="402"/>
      <c r="M1" s="402"/>
      <c r="N1" s="402"/>
      <c r="O1" s="402"/>
    </row>
    <row r="2" spans="1:23" s="647" customFormat="1" ht="12.75" customHeight="1">
      <c r="A2" s="1138" t="s">
        <v>458</v>
      </c>
      <c r="B2" s="1138" t="s">
        <v>534</v>
      </c>
      <c r="C2" s="1160" t="s">
        <v>516</v>
      </c>
      <c r="D2" s="1161"/>
      <c r="E2" s="1161"/>
      <c r="F2" s="1161"/>
      <c r="G2" s="1161"/>
      <c r="H2" s="1161"/>
      <c r="I2" s="1161"/>
      <c r="J2" s="1161"/>
      <c r="K2" s="1161"/>
      <c r="L2" s="1161"/>
      <c r="M2" s="1161"/>
      <c r="N2" s="1161"/>
      <c r="O2" s="1168"/>
      <c r="P2" s="1160" t="s">
        <v>517</v>
      </c>
      <c r="Q2" s="1161"/>
      <c r="R2" s="1161"/>
      <c r="S2" s="1161"/>
      <c r="T2" s="1161"/>
      <c r="U2" s="1161"/>
      <c r="V2" s="1161"/>
      <c r="W2" s="1161"/>
    </row>
    <row r="3" spans="1:23" s="647" customFormat="1" ht="39.75" customHeight="1">
      <c r="A3" s="1167"/>
      <c r="B3" s="1167"/>
      <c r="C3" s="1162" t="s">
        <v>748</v>
      </c>
      <c r="D3" s="1163"/>
      <c r="E3" s="1164"/>
      <c r="F3" s="1162" t="s">
        <v>749</v>
      </c>
      <c r="G3" s="1163"/>
      <c r="H3" s="1164"/>
      <c r="I3" s="1162" t="s">
        <v>524</v>
      </c>
      <c r="J3" s="1163"/>
      <c r="K3" s="1164"/>
      <c r="L3" s="1162" t="s">
        <v>741</v>
      </c>
      <c r="M3" s="1164"/>
      <c r="N3" s="1162" t="s">
        <v>537</v>
      </c>
      <c r="O3" s="1164"/>
      <c r="P3" s="1162" t="s">
        <v>750</v>
      </c>
      <c r="Q3" s="1164"/>
      <c r="R3" s="1162" t="s">
        <v>751</v>
      </c>
      <c r="S3" s="1164"/>
      <c r="T3" s="1162" t="s">
        <v>744</v>
      </c>
      <c r="U3" s="1164"/>
      <c r="V3" s="1162" t="s">
        <v>752</v>
      </c>
      <c r="W3" s="1164"/>
    </row>
    <row r="4" spans="1:23" s="690" customFormat="1" ht="34.5" customHeight="1">
      <c r="A4" s="1167"/>
      <c r="B4" s="1167"/>
      <c r="C4" s="689" t="s">
        <v>770</v>
      </c>
      <c r="D4" s="689" t="s">
        <v>535</v>
      </c>
      <c r="E4" s="689" t="s">
        <v>994</v>
      </c>
      <c r="F4" s="689" t="s">
        <v>952</v>
      </c>
      <c r="G4" s="689" t="s">
        <v>535</v>
      </c>
      <c r="H4" s="689" t="s">
        <v>994</v>
      </c>
      <c r="I4" s="689" t="s">
        <v>952</v>
      </c>
      <c r="J4" s="689" t="s">
        <v>535</v>
      </c>
      <c r="K4" s="689" t="s">
        <v>994</v>
      </c>
      <c r="L4" s="689" t="s">
        <v>535</v>
      </c>
      <c r="M4" s="689" t="s">
        <v>990</v>
      </c>
      <c r="N4" s="689" t="s">
        <v>536</v>
      </c>
      <c r="O4" s="689" t="s">
        <v>980</v>
      </c>
      <c r="P4" s="689" t="s">
        <v>535</v>
      </c>
      <c r="Q4" s="689" t="s">
        <v>990</v>
      </c>
      <c r="R4" s="689" t="s">
        <v>535</v>
      </c>
      <c r="S4" s="689" t="s">
        <v>994</v>
      </c>
      <c r="T4" s="689" t="s">
        <v>535</v>
      </c>
      <c r="U4" s="689" t="s">
        <v>994</v>
      </c>
      <c r="V4" s="689" t="s">
        <v>536</v>
      </c>
      <c r="W4" s="689" t="s">
        <v>753</v>
      </c>
    </row>
    <row r="5" spans="1:23" s="646" customFormat="1">
      <c r="A5" s="691" t="s">
        <v>95</v>
      </c>
      <c r="B5" s="692">
        <v>251</v>
      </c>
      <c r="C5" s="692">
        <v>62489.108000000015</v>
      </c>
      <c r="D5" s="692">
        <v>9825051</v>
      </c>
      <c r="E5" s="692">
        <v>318355.53428250004</v>
      </c>
      <c r="F5" s="692">
        <v>6.2570000000000014</v>
      </c>
      <c r="G5" s="692">
        <v>6257</v>
      </c>
      <c r="H5" s="692">
        <v>336.92682500000001</v>
      </c>
      <c r="I5" s="692">
        <v>23.32</v>
      </c>
      <c r="J5" s="692">
        <v>2332</v>
      </c>
      <c r="K5" s="692">
        <v>88.150919999999999</v>
      </c>
      <c r="L5" s="692">
        <v>9833640</v>
      </c>
      <c r="M5" s="692">
        <v>318780.6120275</v>
      </c>
      <c r="N5" s="692">
        <v>117141</v>
      </c>
      <c r="O5" s="692">
        <v>4198.8199999999988</v>
      </c>
      <c r="P5" s="692">
        <v>323</v>
      </c>
      <c r="Q5" s="692">
        <v>9.9899999999999984</v>
      </c>
      <c r="R5" s="692">
        <v>521</v>
      </c>
      <c r="S5" s="692">
        <v>23.160000000000004</v>
      </c>
      <c r="T5" s="692">
        <v>844</v>
      </c>
      <c r="U5" s="692">
        <v>33.15</v>
      </c>
      <c r="V5" s="667">
        <v>365</v>
      </c>
      <c r="W5" s="667">
        <v>14.8</v>
      </c>
    </row>
    <row r="6" spans="1:23" s="646" customFormat="1" ht="14.1" customHeight="1">
      <c r="A6" s="666" t="s">
        <v>96</v>
      </c>
      <c r="B6" s="692">
        <v>198</v>
      </c>
      <c r="C6" s="692">
        <v>57388.17300000001</v>
      </c>
      <c r="D6" s="692">
        <v>9212451</v>
      </c>
      <c r="E6" s="692">
        <v>383574.62759000005</v>
      </c>
      <c r="F6" s="692">
        <v>3.7630000000000003</v>
      </c>
      <c r="G6" s="692">
        <v>3763</v>
      </c>
      <c r="H6" s="692">
        <v>258.36606749999999</v>
      </c>
      <c r="I6" s="692">
        <v>25.12</v>
      </c>
      <c r="J6" s="692">
        <v>2512</v>
      </c>
      <c r="K6" s="692">
        <v>112.12832</v>
      </c>
      <c r="L6" s="692">
        <v>9218726</v>
      </c>
      <c r="M6" s="692">
        <v>383945.11551749997</v>
      </c>
      <c r="N6" s="692">
        <v>72735</v>
      </c>
      <c r="O6" s="692">
        <v>2784.2539999999999</v>
      </c>
      <c r="P6" s="692">
        <v>2581</v>
      </c>
      <c r="Q6" s="692">
        <v>113.40802500000001</v>
      </c>
      <c r="R6" s="692">
        <v>158</v>
      </c>
      <c r="S6" s="692">
        <v>7.011425</v>
      </c>
      <c r="T6" s="692">
        <v>2739</v>
      </c>
      <c r="U6" s="692">
        <v>120.41945000000001</v>
      </c>
      <c r="V6" s="692">
        <v>111</v>
      </c>
      <c r="W6" s="692">
        <v>3.89</v>
      </c>
    </row>
    <row r="7" spans="1:23" s="647" customFormat="1">
      <c r="A7" s="666">
        <v>44288</v>
      </c>
      <c r="B7" s="670">
        <v>21</v>
      </c>
      <c r="C7" s="670">
        <v>8941.8170000000082</v>
      </c>
      <c r="D7" s="670">
        <v>1285057</v>
      </c>
      <c r="E7" s="670">
        <v>55175.611669999998</v>
      </c>
      <c r="F7" s="669">
        <v>0.13400000000000001</v>
      </c>
      <c r="G7" s="669">
        <v>134</v>
      </c>
      <c r="H7" s="669">
        <v>9.4</v>
      </c>
      <c r="I7" s="669">
        <v>2.69</v>
      </c>
      <c r="J7" s="669">
        <v>269</v>
      </c>
      <c r="K7" s="669">
        <v>11.57</v>
      </c>
      <c r="L7" s="669">
        <v>1285460</v>
      </c>
      <c r="M7" s="670">
        <v>55196.575210000003</v>
      </c>
      <c r="N7" s="669">
        <v>112037</v>
      </c>
      <c r="O7" s="669">
        <v>4418.5912909999988</v>
      </c>
      <c r="P7" s="669">
        <v>581</v>
      </c>
      <c r="Q7" s="693">
        <v>28.6</v>
      </c>
      <c r="R7" s="669">
        <v>131</v>
      </c>
      <c r="S7" s="693">
        <v>6.18</v>
      </c>
      <c r="T7" s="694">
        <v>712</v>
      </c>
      <c r="U7" s="694">
        <v>34.78</v>
      </c>
      <c r="V7" s="669">
        <v>661</v>
      </c>
      <c r="W7" s="695">
        <v>27.69</v>
      </c>
    </row>
    <row r="8" spans="1:23" s="701" customFormat="1">
      <c r="A8" s="696">
        <v>44319</v>
      </c>
      <c r="B8" s="697">
        <v>21</v>
      </c>
      <c r="C8" s="697">
        <v>6756.755000000001</v>
      </c>
      <c r="D8" s="697">
        <v>955241</v>
      </c>
      <c r="E8" s="697">
        <v>42899.513429999992</v>
      </c>
      <c r="F8" s="147">
        <v>7.0000000000000007E-2</v>
      </c>
      <c r="G8" s="147">
        <v>70</v>
      </c>
      <c r="H8" s="147">
        <v>5.1100000000000003</v>
      </c>
      <c r="I8" s="147">
        <v>3.49</v>
      </c>
      <c r="J8" s="147">
        <v>349</v>
      </c>
      <c r="K8" s="147">
        <v>15.86</v>
      </c>
      <c r="L8" s="147">
        <v>955660</v>
      </c>
      <c r="M8" s="697">
        <v>42920.483429999993</v>
      </c>
      <c r="N8" s="147">
        <v>101150</v>
      </c>
      <c r="O8" s="147">
        <v>4050.42</v>
      </c>
      <c r="P8" s="147">
        <v>84</v>
      </c>
      <c r="Q8" s="698">
        <v>2.5</v>
      </c>
      <c r="R8" s="147">
        <v>0</v>
      </c>
      <c r="S8" s="698">
        <v>0</v>
      </c>
      <c r="T8" s="699">
        <v>84</v>
      </c>
      <c r="U8" s="699">
        <v>2.5</v>
      </c>
      <c r="V8" s="147">
        <v>501</v>
      </c>
      <c r="W8" s="700">
        <v>22.57</v>
      </c>
    </row>
    <row r="9" spans="1:23" s="701" customFormat="1">
      <c r="A9" s="696">
        <v>44349</v>
      </c>
      <c r="B9" s="697">
        <v>22</v>
      </c>
      <c r="C9" s="697">
        <v>6675.665</v>
      </c>
      <c r="D9" s="697">
        <v>959823</v>
      </c>
      <c r="E9" s="697">
        <v>42744.360282500034</v>
      </c>
      <c r="F9" s="147">
        <v>0.20300000000000001</v>
      </c>
      <c r="G9" s="147">
        <v>203</v>
      </c>
      <c r="H9" s="147">
        <v>14.3747375</v>
      </c>
      <c r="I9" s="147">
        <v>3.91</v>
      </c>
      <c r="J9" s="147">
        <v>391</v>
      </c>
      <c r="K9" s="147">
        <v>17.549300000000002</v>
      </c>
      <c r="L9" s="147">
        <v>960417</v>
      </c>
      <c r="M9" s="697">
        <v>42776.284320000035</v>
      </c>
      <c r="N9" s="147">
        <v>97617</v>
      </c>
      <c r="O9" s="147">
        <v>3876.57</v>
      </c>
      <c r="P9" s="147">
        <v>196</v>
      </c>
      <c r="Q9" s="698">
        <v>9.66</v>
      </c>
      <c r="R9" s="147">
        <v>0</v>
      </c>
      <c r="S9" s="698">
        <v>0</v>
      </c>
      <c r="T9" s="699">
        <v>196</v>
      </c>
      <c r="U9" s="699">
        <v>9.66</v>
      </c>
      <c r="V9" s="147">
        <v>140</v>
      </c>
      <c r="W9" s="700">
        <v>6.88</v>
      </c>
    </row>
    <row r="10" spans="1:23" s="701" customFormat="1">
      <c r="A10" s="696">
        <v>44408</v>
      </c>
      <c r="B10" s="697">
        <v>22</v>
      </c>
      <c r="C10" s="697">
        <v>6854.7659999999996</v>
      </c>
      <c r="D10" s="697">
        <v>1024689</v>
      </c>
      <c r="E10" s="697">
        <v>45145.01</v>
      </c>
      <c r="F10" s="147">
        <v>0.16800000000000001</v>
      </c>
      <c r="G10" s="147">
        <v>168</v>
      </c>
      <c r="H10" s="147">
        <v>12.233550000000001</v>
      </c>
      <c r="I10" s="147">
        <v>3.96</v>
      </c>
      <c r="J10" s="147">
        <v>396</v>
      </c>
      <c r="K10" s="147">
        <v>17.309999999999999</v>
      </c>
      <c r="L10" s="147">
        <v>1025253</v>
      </c>
      <c r="M10" s="697">
        <v>45174.553549999997</v>
      </c>
      <c r="N10" s="147">
        <v>95545</v>
      </c>
      <c r="O10" s="147">
        <v>3978</v>
      </c>
      <c r="P10" s="147">
        <v>100</v>
      </c>
      <c r="Q10" s="698">
        <v>3.97</v>
      </c>
      <c r="R10" s="147">
        <v>15</v>
      </c>
      <c r="S10" s="698">
        <v>0.45</v>
      </c>
      <c r="T10" s="699">
        <v>115</v>
      </c>
      <c r="U10" s="699">
        <v>4.42</v>
      </c>
      <c r="V10" s="147">
        <v>113</v>
      </c>
      <c r="W10" s="700">
        <v>4.72</v>
      </c>
    </row>
    <row r="11" spans="1:23" s="701" customFormat="1">
      <c r="A11" s="696">
        <v>44439</v>
      </c>
      <c r="B11" s="697">
        <v>22</v>
      </c>
      <c r="C11" s="697">
        <v>7494.6890000000003</v>
      </c>
      <c r="D11" s="697">
        <v>1245919</v>
      </c>
      <c r="E11" s="697">
        <v>51213.179269999964</v>
      </c>
      <c r="F11" s="147">
        <v>1.5609999999999999</v>
      </c>
      <c r="G11" s="147">
        <v>1561</v>
      </c>
      <c r="H11" s="147">
        <v>102.68278000000001</v>
      </c>
      <c r="I11" s="147">
        <v>3.08</v>
      </c>
      <c r="J11" s="147">
        <v>308</v>
      </c>
      <c r="K11" s="147">
        <v>13.696019999999997</v>
      </c>
      <c r="L11" s="147">
        <v>1247788</v>
      </c>
      <c r="M11" s="697">
        <v>51329.55806999997</v>
      </c>
      <c r="N11" s="147">
        <v>85786</v>
      </c>
      <c r="O11" s="147">
        <v>3689.3602599999999</v>
      </c>
      <c r="P11" s="147">
        <v>48</v>
      </c>
      <c r="Q11" s="698">
        <v>2.2000000000000002</v>
      </c>
      <c r="R11" s="147">
        <v>6</v>
      </c>
      <c r="S11" s="698">
        <v>0.19</v>
      </c>
      <c r="T11" s="699">
        <v>54</v>
      </c>
      <c r="U11" s="699">
        <v>2.39</v>
      </c>
      <c r="V11" s="147">
        <v>88</v>
      </c>
      <c r="W11" s="700">
        <v>4</v>
      </c>
    </row>
    <row r="12" spans="1:23" s="701" customFormat="1">
      <c r="A12" s="696">
        <v>44469</v>
      </c>
      <c r="B12" s="697">
        <v>22</v>
      </c>
      <c r="C12" s="697">
        <v>5356</v>
      </c>
      <c r="D12" s="697">
        <v>936287</v>
      </c>
      <c r="E12" s="697">
        <v>39299.022937499998</v>
      </c>
      <c r="F12" s="147">
        <v>1.171</v>
      </c>
      <c r="G12" s="147">
        <v>1171</v>
      </c>
      <c r="H12" s="147">
        <v>80.989999999999995</v>
      </c>
      <c r="I12" s="147">
        <v>2.46</v>
      </c>
      <c r="J12" s="147">
        <v>246</v>
      </c>
      <c r="K12" s="147">
        <v>10.95</v>
      </c>
      <c r="L12" s="147">
        <v>937704</v>
      </c>
      <c r="M12" s="697">
        <v>39390.962937499993</v>
      </c>
      <c r="N12" s="147">
        <v>79225</v>
      </c>
      <c r="O12" s="147">
        <v>3255.21</v>
      </c>
      <c r="P12" s="147">
        <v>237</v>
      </c>
      <c r="Q12" s="698">
        <v>12.9</v>
      </c>
      <c r="R12" s="147">
        <v>0</v>
      </c>
      <c r="S12" s="698">
        <v>0</v>
      </c>
      <c r="T12" s="699">
        <v>237</v>
      </c>
      <c r="U12" s="699">
        <v>12.9</v>
      </c>
      <c r="V12" s="147">
        <v>198</v>
      </c>
      <c r="W12" s="700">
        <v>10.7</v>
      </c>
    </row>
    <row r="13" spans="1:23" s="701" customFormat="1">
      <c r="A13" s="696">
        <v>44500</v>
      </c>
      <c r="B13" s="697">
        <v>21</v>
      </c>
      <c r="C13" s="697">
        <v>5268.4769999999999</v>
      </c>
      <c r="D13" s="697">
        <v>984524</v>
      </c>
      <c r="E13" s="697">
        <v>39697.69</v>
      </c>
      <c r="F13" s="147">
        <v>0.183</v>
      </c>
      <c r="G13" s="147">
        <v>183</v>
      </c>
      <c r="H13" s="147">
        <v>13.67</v>
      </c>
      <c r="I13" s="147">
        <v>2</v>
      </c>
      <c r="J13" s="147">
        <v>200</v>
      </c>
      <c r="K13" s="147">
        <v>9.6300000000000008</v>
      </c>
      <c r="L13" s="147">
        <v>984907</v>
      </c>
      <c r="M13" s="697">
        <v>39720.99</v>
      </c>
      <c r="N13" s="147">
        <v>95988</v>
      </c>
      <c r="O13" s="147">
        <v>5022.59</v>
      </c>
      <c r="P13" s="147">
        <v>330</v>
      </c>
      <c r="Q13" s="698">
        <v>13.108025</v>
      </c>
      <c r="R13" s="147">
        <v>6</v>
      </c>
      <c r="S13" s="698">
        <v>0.19142500000000001</v>
      </c>
      <c r="T13" s="699">
        <v>336</v>
      </c>
      <c r="U13" s="699">
        <v>13.29945</v>
      </c>
      <c r="V13" s="147">
        <v>389</v>
      </c>
      <c r="W13" s="700">
        <v>18.73</v>
      </c>
    </row>
    <row r="14" spans="1:23" s="701" customFormat="1">
      <c r="A14" s="696">
        <v>44530</v>
      </c>
      <c r="B14" s="697">
        <v>22</v>
      </c>
      <c r="C14" s="697">
        <v>5343.0039999999999</v>
      </c>
      <c r="D14" s="697">
        <v>992565</v>
      </c>
      <c r="E14" s="697">
        <v>37193.339999999997</v>
      </c>
      <c r="F14" s="147">
        <v>4.8000000000000001E-2</v>
      </c>
      <c r="G14" s="147">
        <v>48</v>
      </c>
      <c r="H14" s="147">
        <v>3.1850000000000001</v>
      </c>
      <c r="I14" s="147">
        <v>2.04</v>
      </c>
      <c r="J14" s="147">
        <v>204</v>
      </c>
      <c r="K14" s="147">
        <v>9.0530000000000008</v>
      </c>
      <c r="L14" s="147">
        <v>992817</v>
      </c>
      <c r="M14" s="697">
        <v>37205.577999999994</v>
      </c>
      <c r="N14" s="147">
        <v>89405</v>
      </c>
      <c r="O14" s="147">
        <v>3382.1959999999999</v>
      </c>
      <c r="P14" s="147">
        <v>646</v>
      </c>
      <c r="Q14" s="698">
        <v>27.25</v>
      </c>
      <c r="R14" s="147">
        <v>0</v>
      </c>
      <c r="S14" s="698">
        <v>0</v>
      </c>
      <c r="T14" s="699">
        <v>646</v>
      </c>
      <c r="U14" s="699">
        <v>27.25</v>
      </c>
      <c r="V14" s="147">
        <v>467</v>
      </c>
      <c r="W14" s="700">
        <v>17.2</v>
      </c>
    </row>
    <row r="15" spans="1:23" s="701" customFormat="1">
      <c r="A15" s="696">
        <v>44561</v>
      </c>
      <c r="B15" s="697">
        <v>25</v>
      </c>
      <c r="C15" s="697">
        <v>4697</v>
      </c>
      <c r="D15" s="697">
        <v>828346</v>
      </c>
      <c r="E15" s="697">
        <v>30206.9</v>
      </c>
      <c r="F15" s="697">
        <v>0.22500000000000001</v>
      </c>
      <c r="G15" s="697">
        <v>225</v>
      </c>
      <c r="H15" s="697">
        <v>16.72</v>
      </c>
      <c r="I15" s="697">
        <v>1.49</v>
      </c>
      <c r="J15" s="697">
        <v>149</v>
      </c>
      <c r="K15" s="697">
        <v>6.51</v>
      </c>
      <c r="L15" s="147">
        <v>828720</v>
      </c>
      <c r="M15" s="147">
        <v>30230.13</v>
      </c>
      <c r="N15" s="147">
        <v>72735</v>
      </c>
      <c r="O15" s="147">
        <v>2784.2539999999999</v>
      </c>
      <c r="P15" s="147">
        <v>359</v>
      </c>
      <c r="Q15" s="147">
        <v>13.22</v>
      </c>
      <c r="R15" s="147">
        <v>0</v>
      </c>
      <c r="S15" s="147">
        <v>0</v>
      </c>
      <c r="T15" s="147">
        <v>359</v>
      </c>
      <c r="U15" s="147">
        <v>13.22</v>
      </c>
      <c r="V15" s="147">
        <v>111</v>
      </c>
      <c r="W15" s="147">
        <v>3.89</v>
      </c>
    </row>
    <row r="16" spans="1:23" s="647" customFormat="1">
      <c r="J16" s="702"/>
      <c r="K16" s="702"/>
      <c r="L16" s="702" t="s">
        <v>738</v>
      </c>
      <c r="M16" s="702" t="s">
        <v>738</v>
      </c>
      <c r="N16" s="702"/>
      <c r="O16" s="702"/>
      <c r="P16" s="703"/>
      <c r="Q16" s="704"/>
      <c r="R16" s="705"/>
      <c r="S16" s="704"/>
      <c r="T16" s="703"/>
      <c r="U16" s="704"/>
      <c r="V16" s="703"/>
      <c r="W16" s="704"/>
    </row>
    <row r="17" spans="1:23" s="647" customFormat="1">
      <c r="A17" s="647" t="s">
        <v>1103</v>
      </c>
      <c r="B17" s="706"/>
      <c r="C17" s="706"/>
      <c r="D17" s="707"/>
      <c r="E17" s="707"/>
      <c r="F17" s="703"/>
      <c r="G17" s="702"/>
      <c r="H17" s="702"/>
      <c r="I17" s="702"/>
      <c r="J17" s="702"/>
      <c r="K17" s="702"/>
      <c r="L17" s="702"/>
      <c r="M17" s="702"/>
      <c r="N17" s="702"/>
      <c r="O17" s="702"/>
      <c r="P17" s="703"/>
      <c r="Q17" s="704"/>
      <c r="R17" s="705"/>
      <c r="S17" s="704"/>
      <c r="T17" s="703"/>
      <c r="U17" s="704"/>
      <c r="V17" s="703"/>
      <c r="W17" s="704"/>
    </row>
    <row r="18" spans="1:23" s="647" customFormat="1">
      <c r="A18" s="708" t="s">
        <v>953</v>
      </c>
      <c r="B18" s="709"/>
      <c r="C18" s="709"/>
      <c r="D18" s="709"/>
      <c r="E18" s="709"/>
      <c r="F18" s="709"/>
      <c r="G18" s="709"/>
      <c r="H18" s="709"/>
      <c r="I18" s="709"/>
      <c r="J18" s="709"/>
      <c r="K18" s="709"/>
      <c r="L18" s="709"/>
      <c r="M18" s="709"/>
      <c r="N18" s="709"/>
      <c r="O18" s="709"/>
      <c r="P18" s="709"/>
      <c r="Q18" s="709"/>
      <c r="R18" s="139"/>
    </row>
    <row r="19" spans="1:23" s="647" customFormat="1">
      <c r="A19" s="708" t="s">
        <v>1211</v>
      </c>
      <c r="B19" s="709"/>
      <c r="C19" s="709"/>
      <c r="D19" s="709"/>
      <c r="E19" s="709"/>
      <c r="F19" s="709"/>
      <c r="G19" s="709"/>
      <c r="H19" s="709"/>
      <c r="I19" s="709"/>
      <c r="J19" s="709"/>
      <c r="K19" s="709"/>
      <c r="L19" s="709"/>
      <c r="M19" s="709"/>
      <c r="N19" s="709"/>
      <c r="O19" s="709"/>
      <c r="P19" s="709"/>
      <c r="Q19" s="709"/>
    </row>
    <row r="20" spans="1:23" s="647" customFormat="1">
      <c r="A20" s="710" t="s">
        <v>533</v>
      </c>
      <c r="C20" s="711"/>
      <c r="D20" s="647" t="s">
        <v>738</v>
      </c>
      <c r="F20" s="712"/>
      <c r="G20" s="713"/>
      <c r="H20" s="713" t="s">
        <v>738</v>
      </c>
      <c r="I20" s="713"/>
    </row>
    <row r="21" spans="1:23" s="647" customFormat="1"/>
  </sheetData>
  <mergeCells count="15">
    <mergeCell ref="A1:E1"/>
    <mergeCell ref="F1:G1"/>
    <mergeCell ref="A2:A4"/>
    <mergeCell ref="B2:B4"/>
    <mergeCell ref="C2:O2"/>
    <mergeCell ref="N3:O3"/>
    <mergeCell ref="P2:W2"/>
    <mergeCell ref="C3:E3"/>
    <mergeCell ref="F3:H3"/>
    <mergeCell ref="I3:K3"/>
    <mergeCell ref="L3:M3"/>
    <mergeCell ref="P3:Q3"/>
    <mergeCell ref="R3:S3"/>
    <mergeCell ref="T3:U3"/>
    <mergeCell ref="V3:W3"/>
  </mergeCells>
  <printOptions horizontalCentered="1"/>
  <pageMargins left="0.7" right="0.7" top="0.75" bottom="0.75" header="0.3" footer="0.3"/>
  <pageSetup scale="6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85" zoomScaleNormal="100" zoomScaleSheetLayoutView="85" workbookViewId="0">
      <selection activeCell="G12" sqref="G12"/>
    </sheetView>
  </sheetViews>
  <sheetFormatPr defaultColWidth="8.85546875" defaultRowHeight="15"/>
  <cols>
    <col min="1" max="2" width="8.85546875" style="404"/>
    <col min="3" max="3" width="10.42578125" style="404" bestFit="1" customWidth="1"/>
    <col min="4" max="4" width="9.42578125" style="404" bestFit="1" customWidth="1"/>
    <col min="5" max="5" width="8.85546875" style="404"/>
    <col min="6" max="6" width="9.85546875" style="404" customWidth="1"/>
    <col min="7" max="7" width="9.85546875" style="404" bestFit="1" customWidth="1"/>
    <col min="8" max="8" width="9.42578125" style="404" bestFit="1" customWidth="1"/>
    <col min="9" max="9" width="13.42578125" style="404" customWidth="1"/>
    <col min="10" max="10" width="9.42578125" style="404" customWidth="1"/>
    <col min="11" max="11" width="8.85546875" style="404"/>
    <col min="12" max="12" width="11.5703125" style="404" bestFit="1" customWidth="1"/>
    <col min="13" max="13" width="11.85546875" style="404" bestFit="1" customWidth="1"/>
    <col min="14" max="16384" width="8.85546875" style="404"/>
  </cols>
  <sheetData>
    <row r="1" spans="1:15" ht="15" customHeight="1">
      <c r="A1" s="403" t="s">
        <v>1004</v>
      </c>
      <c r="B1" s="403"/>
      <c r="F1" s="405"/>
      <c r="G1" s="405"/>
      <c r="I1" s="403"/>
      <c r="J1" s="406"/>
      <c r="K1" s="384"/>
    </row>
    <row r="2" spans="1:15" ht="15" customHeight="1">
      <c r="A2" s="1169" t="s">
        <v>516</v>
      </c>
      <c r="B2" s="1169"/>
      <c r="C2" s="1169"/>
      <c r="D2" s="1169"/>
      <c r="E2" s="1169"/>
      <c r="F2" s="1169"/>
      <c r="G2" s="1169"/>
      <c r="H2" s="1169"/>
      <c r="I2" s="1169"/>
      <c r="J2" s="1169"/>
      <c r="K2" s="1169"/>
      <c r="L2" s="1169"/>
      <c r="M2" s="1169"/>
      <c r="N2" s="1169"/>
      <c r="O2" s="1169"/>
    </row>
    <row r="3" spans="1:15" s="714" customFormat="1" ht="41.25" customHeight="1">
      <c r="A3" s="1143" t="s">
        <v>458</v>
      </c>
      <c r="B3" s="1143" t="s">
        <v>534</v>
      </c>
      <c r="C3" s="1157" t="s">
        <v>748</v>
      </c>
      <c r="D3" s="1159"/>
      <c r="E3" s="1158"/>
      <c r="F3" s="1148" t="s">
        <v>754</v>
      </c>
      <c r="G3" s="1148"/>
      <c r="H3" s="1148"/>
      <c r="I3" s="1148" t="s">
        <v>755</v>
      </c>
      <c r="J3" s="1148"/>
      <c r="K3" s="1148"/>
      <c r="L3" s="1157" t="s">
        <v>756</v>
      </c>
      <c r="M3" s="1158"/>
      <c r="N3" s="1157" t="s">
        <v>537</v>
      </c>
      <c r="O3" s="1158"/>
    </row>
    <row r="4" spans="1:15" s="714" customFormat="1" ht="41.25" customHeight="1">
      <c r="A4" s="1144"/>
      <c r="B4" s="1144"/>
      <c r="C4" s="665" t="s">
        <v>789</v>
      </c>
      <c r="D4" s="665" t="s">
        <v>535</v>
      </c>
      <c r="E4" s="665" t="s">
        <v>994</v>
      </c>
      <c r="F4" s="665" t="s">
        <v>770</v>
      </c>
      <c r="G4" s="665" t="s">
        <v>535</v>
      </c>
      <c r="H4" s="665" t="s">
        <v>994</v>
      </c>
      <c r="I4" s="665" t="s">
        <v>954</v>
      </c>
      <c r="J4" s="665" t="s">
        <v>535</v>
      </c>
      <c r="K4" s="715" t="s">
        <v>994</v>
      </c>
      <c r="L4" s="665" t="s">
        <v>535</v>
      </c>
      <c r="M4" s="665" t="s">
        <v>994</v>
      </c>
      <c r="N4" s="665" t="s">
        <v>536</v>
      </c>
      <c r="O4" s="665" t="s">
        <v>980</v>
      </c>
    </row>
    <row r="5" spans="1:15" s="714" customFormat="1" ht="12.75">
      <c r="A5" s="716" t="s">
        <v>95</v>
      </c>
      <c r="B5" s="269">
        <v>255</v>
      </c>
      <c r="C5" s="269">
        <v>65.470699999999994</v>
      </c>
      <c r="D5" s="269">
        <v>16473</v>
      </c>
      <c r="E5" s="269">
        <v>317.39161300000001</v>
      </c>
      <c r="F5" s="269">
        <v>263.81000000000006</v>
      </c>
      <c r="G5" s="269">
        <v>26381</v>
      </c>
      <c r="H5" s="269">
        <v>794.74125000000004</v>
      </c>
      <c r="I5" s="269">
        <v>1457830</v>
      </c>
      <c r="J5" s="269">
        <v>1457830</v>
      </c>
      <c r="K5" s="269">
        <v>554.04237714499891</v>
      </c>
      <c r="L5" s="269">
        <v>1500684</v>
      </c>
      <c r="M5" s="269">
        <v>1666.1718231449988</v>
      </c>
      <c r="N5" s="269">
        <v>12</v>
      </c>
      <c r="O5" s="269">
        <v>0.42</v>
      </c>
    </row>
    <row r="6" spans="1:15" s="717" customFormat="1">
      <c r="A6" s="666" t="s">
        <v>96</v>
      </c>
      <c r="B6" s="667">
        <v>196</v>
      </c>
      <c r="C6" s="667">
        <v>5.2359999999999989</v>
      </c>
      <c r="D6" s="667">
        <v>1312</v>
      </c>
      <c r="E6" s="667">
        <v>22.779980000000002</v>
      </c>
      <c r="F6" s="667">
        <v>14.200000000000001</v>
      </c>
      <c r="G6" s="667">
        <v>2590</v>
      </c>
      <c r="H6" s="667">
        <v>115.86655999999998</v>
      </c>
      <c r="I6" s="667">
        <v>0</v>
      </c>
      <c r="J6" s="667">
        <v>0</v>
      </c>
      <c r="K6" s="667">
        <v>0</v>
      </c>
      <c r="L6" s="667">
        <v>3902</v>
      </c>
      <c r="M6" s="667">
        <v>138.64413999999999</v>
      </c>
      <c r="N6" s="667">
        <v>0</v>
      </c>
      <c r="O6" s="667">
        <v>0</v>
      </c>
    </row>
    <row r="7" spans="1:15" s="139" customFormat="1" ht="12.75">
      <c r="A7" s="668">
        <v>44288</v>
      </c>
      <c r="B7" s="669">
        <v>21</v>
      </c>
      <c r="C7" s="669">
        <v>0.17299999999999999</v>
      </c>
      <c r="D7" s="669">
        <v>173</v>
      </c>
      <c r="E7" s="669">
        <v>2.9133100000000001</v>
      </c>
      <c r="F7" s="669">
        <v>3.72</v>
      </c>
      <c r="G7" s="669">
        <v>372</v>
      </c>
      <c r="H7" s="669">
        <v>16.042120000000001</v>
      </c>
      <c r="I7" s="669">
        <v>0</v>
      </c>
      <c r="J7" s="669">
        <v>0</v>
      </c>
      <c r="K7" s="669">
        <v>0</v>
      </c>
      <c r="L7" s="670">
        <v>545</v>
      </c>
      <c r="M7" s="670">
        <v>18.95543</v>
      </c>
      <c r="N7" s="669">
        <v>11</v>
      </c>
      <c r="O7" s="669">
        <v>0.46</v>
      </c>
    </row>
    <row r="8" spans="1:15" s="148" customFormat="1" ht="12.75">
      <c r="A8" s="718">
        <v>44319</v>
      </c>
      <c r="B8" s="147">
        <v>21</v>
      </c>
      <c r="C8" s="147">
        <v>2.13</v>
      </c>
      <c r="D8" s="147">
        <v>213</v>
      </c>
      <c r="E8" s="147">
        <v>3.66</v>
      </c>
      <c r="F8" s="147">
        <v>4.16</v>
      </c>
      <c r="G8" s="147">
        <v>416</v>
      </c>
      <c r="H8" s="147">
        <v>18.87</v>
      </c>
      <c r="I8" s="147">
        <v>0</v>
      </c>
      <c r="J8" s="147">
        <v>0</v>
      </c>
      <c r="K8" s="147">
        <v>0</v>
      </c>
      <c r="L8" s="697">
        <v>629</v>
      </c>
      <c r="M8" s="697">
        <v>22.53</v>
      </c>
      <c r="N8" s="147">
        <v>10</v>
      </c>
      <c r="O8" s="147">
        <v>0.39</v>
      </c>
    </row>
    <row r="9" spans="1:15" s="148" customFormat="1" ht="12.75">
      <c r="A9" s="718">
        <v>44349</v>
      </c>
      <c r="B9" s="147">
        <v>22</v>
      </c>
      <c r="C9" s="147">
        <v>2.23</v>
      </c>
      <c r="D9" s="147">
        <v>223</v>
      </c>
      <c r="E9" s="147">
        <v>3.86</v>
      </c>
      <c r="F9" s="147">
        <v>5.0199999999999996</v>
      </c>
      <c r="G9" s="147">
        <v>502</v>
      </c>
      <c r="H9" s="147">
        <v>22.58</v>
      </c>
      <c r="I9" s="147">
        <v>0</v>
      </c>
      <c r="J9" s="147">
        <v>0</v>
      </c>
      <c r="K9" s="147">
        <v>0</v>
      </c>
      <c r="L9" s="697">
        <v>725</v>
      </c>
      <c r="M9" s="697">
        <v>26.44</v>
      </c>
      <c r="N9" s="147">
        <v>7</v>
      </c>
      <c r="O9" s="147">
        <v>0.25</v>
      </c>
    </row>
    <row r="10" spans="1:15" s="148" customFormat="1" ht="12.75">
      <c r="A10" s="718">
        <v>44408</v>
      </c>
      <c r="B10" s="147">
        <v>22</v>
      </c>
      <c r="C10" s="147">
        <v>0.20899999999999999</v>
      </c>
      <c r="D10" s="147">
        <v>209</v>
      </c>
      <c r="E10" s="147">
        <v>3.59</v>
      </c>
      <c r="F10" s="147">
        <v>0.42399999999999999</v>
      </c>
      <c r="G10" s="147">
        <v>424</v>
      </c>
      <c r="H10" s="147">
        <v>18.54</v>
      </c>
      <c r="I10" s="147">
        <v>0</v>
      </c>
      <c r="J10" s="147">
        <v>0</v>
      </c>
      <c r="K10" s="147">
        <v>0</v>
      </c>
      <c r="L10" s="697">
        <v>633</v>
      </c>
      <c r="M10" s="697">
        <v>22.13</v>
      </c>
      <c r="N10" s="147">
        <v>5</v>
      </c>
      <c r="O10" s="147">
        <v>0.2</v>
      </c>
    </row>
    <row r="11" spans="1:15" s="148" customFormat="1" ht="12.75">
      <c r="A11" s="718">
        <v>44439</v>
      </c>
      <c r="B11" s="147">
        <v>22</v>
      </c>
      <c r="C11" s="147">
        <v>0.14899999999999999</v>
      </c>
      <c r="D11" s="147">
        <v>149</v>
      </c>
      <c r="E11" s="147">
        <v>2.6280000000000001</v>
      </c>
      <c r="F11" s="147">
        <v>0.39300000000000002</v>
      </c>
      <c r="G11" s="147">
        <v>393</v>
      </c>
      <c r="H11" s="147">
        <v>17.7044</v>
      </c>
      <c r="I11" s="147">
        <v>0</v>
      </c>
      <c r="J11" s="147">
        <v>0</v>
      </c>
      <c r="K11" s="147">
        <v>0</v>
      </c>
      <c r="L11" s="697">
        <v>542</v>
      </c>
      <c r="M11" s="697">
        <v>20.329999999999998</v>
      </c>
      <c r="N11" s="147">
        <v>7</v>
      </c>
      <c r="O11" s="147">
        <v>0.28723100000000001</v>
      </c>
    </row>
    <row r="12" spans="1:15" s="148" customFormat="1" ht="12.75">
      <c r="A12" s="718">
        <v>44469</v>
      </c>
      <c r="B12" s="147">
        <v>22</v>
      </c>
      <c r="C12" s="147">
        <v>0.11799999999999999</v>
      </c>
      <c r="D12" s="147">
        <v>118</v>
      </c>
      <c r="E12" s="147">
        <v>2.08724</v>
      </c>
      <c r="F12" s="147">
        <v>0.253</v>
      </c>
      <c r="G12" s="147">
        <v>253</v>
      </c>
      <c r="H12" s="147">
        <v>11.303419999999999</v>
      </c>
      <c r="I12" s="147">
        <v>0</v>
      </c>
      <c r="J12" s="147">
        <v>0</v>
      </c>
      <c r="K12" s="147">
        <v>0</v>
      </c>
      <c r="L12" s="697">
        <v>371</v>
      </c>
      <c r="M12" s="697">
        <v>13.39066</v>
      </c>
      <c r="N12" s="147">
        <v>1</v>
      </c>
      <c r="O12" s="147">
        <v>4.6050000000000001E-2</v>
      </c>
    </row>
    <row r="13" spans="1:15" s="148" customFormat="1" ht="12.75">
      <c r="A13" s="718">
        <v>44500</v>
      </c>
      <c r="B13" s="147">
        <v>21</v>
      </c>
      <c r="C13" s="147">
        <v>0.106</v>
      </c>
      <c r="D13" s="147">
        <v>106</v>
      </c>
      <c r="E13" s="147">
        <v>1.8464299999999998</v>
      </c>
      <c r="F13" s="147">
        <v>0.127</v>
      </c>
      <c r="G13" s="147">
        <v>127</v>
      </c>
      <c r="H13" s="147">
        <v>6.1666200000000009</v>
      </c>
      <c r="I13" s="147">
        <v>0</v>
      </c>
      <c r="J13" s="147">
        <v>0</v>
      </c>
      <c r="K13" s="147">
        <v>0</v>
      </c>
      <c r="L13" s="697">
        <v>233</v>
      </c>
      <c r="M13" s="697">
        <v>8.0130499999999998</v>
      </c>
      <c r="N13" s="147">
        <v>2</v>
      </c>
      <c r="O13" s="147">
        <v>9.7960000000000005E-2</v>
      </c>
    </row>
    <row r="14" spans="1:15" s="148" customFormat="1" ht="12.75">
      <c r="A14" s="718">
        <v>44530</v>
      </c>
      <c r="B14" s="147">
        <v>22</v>
      </c>
      <c r="C14" s="147">
        <v>6.9000000000000006E-2</v>
      </c>
      <c r="D14" s="147">
        <v>69</v>
      </c>
      <c r="E14" s="147">
        <v>1.2250000000000001</v>
      </c>
      <c r="F14" s="147">
        <v>0.06</v>
      </c>
      <c r="G14" s="147">
        <v>60</v>
      </c>
      <c r="H14" s="147">
        <v>2.74</v>
      </c>
      <c r="I14" s="147">
        <v>0</v>
      </c>
      <c r="J14" s="147">
        <v>0</v>
      </c>
      <c r="K14" s="147">
        <v>0</v>
      </c>
      <c r="L14" s="697">
        <v>129</v>
      </c>
      <c r="M14" s="697">
        <v>3.9649999999999999</v>
      </c>
      <c r="N14" s="147">
        <v>2</v>
      </c>
      <c r="O14" s="147">
        <v>0.09</v>
      </c>
    </row>
    <row r="15" spans="1:15" s="148" customFormat="1" ht="12.75">
      <c r="A15" s="718">
        <v>44561</v>
      </c>
      <c r="B15" s="147">
        <v>23</v>
      </c>
      <c r="C15" s="147">
        <v>5.1999999999999998E-2</v>
      </c>
      <c r="D15" s="147">
        <v>52</v>
      </c>
      <c r="E15" s="147">
        <v>0.97</v>
      </c>
      <c r="F15" s="147">
        <v>4.2999999999999997E-2</v>
      </c>
      <c r="G15" s="147">
        <v>43</v>
      </c>
      <c r="H15" s="147">
        <v>1.92</v>
      </c>
      <c r="I15" s="147">
        <v>0</v>
      </c>
      <c r="J15" s="147">
        <v>0</v>
      </c>
      <c r="K15" s="147">
        <v>0</v>
      </c>
      <c r="L15" s="697">
        <v>95</v>
      </c>
      <c r="M15" s="697">
        <v>2.89</v>
      </c>
      <c r="N15" s="147">
        <v>0</v>
      </c>
      <c r="O15" s="147">
        <v>0</v>
      </c>
    </row>
    <row r="16" spans="1:15" s="714" customFormat="1" ht="12.75">
      <c r="A16" s="719" t="s">
        <v>1103</v>
      </c>
      <c r="B16" s="720"/>
      <c r="C16" s="720"/>
      <c r="D16" s="720"/>
      <c r="E16" s="721"/>
      <c r="F16" s="720"/>
      <c r="I16" s="722"/>
      <c r="J16" s="722"/>
      <c r="K16" s="722"/>
      <c r="L16" s="722"/>
      <c r="M16" s="722"/>
    </row>
    <row r="17" spans="1:7" s="714" customFormat="1" ht="13.5" customHeight="1">
      <c r="A17" s="719" t="s">
        <v>955</v>
      </c>
      <c r="B17" s="722"/>
      <c r="G17" s="714" t="s">
        <v>738</v>
      </c>
    </row>
    <row r="18" spans="1:7" s="714" customFormat="1" ht="12.75">
      <c r="A18" s="723" t="s">
        <v>757</v>
      </c>
    </row>
    <row r="19" spans="1:7" s="714" customFormat="1" ht="12.75"/>
  </sheetData>
  <mergeCells count="8">
    <mergeCell ref="A2:O2"/>
    <mergeCell ref="A3:A4"/>
    <mergeCell ref="B3:B4"/>
    <mergeCell ref="C3:E3"/>
    <mergeCell ref="F3:H3"/>
    <mergeCell ref="I3:K3"/>
    <mergeCell ref="L3:M3"/>
    <mergeCell ref="N3:O3"/>
  </mergeCells>
  <printOptions horizontalCentered="1"/>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activeCell="I16" sqref="I16"/>
    </sheetView>
  </sheetViews>
  <sheetFormatPr defaultColWidth="9.140625" defaultRowHeight="15"/>
  <cols>
    <col min="1" max="1" width="14.5703125" style="17" bestFit="1" customWidth="1"/>
    <col min="2" max="2" width="9.42578125" style="17" bestFit="1" customWidth="1"/>
    <col min="3" max="3" width="14.42578125" style="17" customWidth="1"/>
    <col min="4" max="4" width="4.85546875" style="17" bestFit="1" customWidth="1"/>
    <col min="5" max="16384" width="9.140625" style="17"/>
  </cols>
  <sheetData>
    <row r="1" spans="1:15" ht="15.75" customHeight="1">
      <c r="A1" s="990" t="s">
        <v>559</v>
      </c>
      <c r="B1" s="990"/>
      <c r="C1" s="990"/>
    </row>
    <row r="2" spans="1:15" s="140" customFormat="1" ht="32.25" customHeight="1">
      <c r="A2" s="168" t="s">
        <v>134</v>
      </c>
      <c r="B2" s="164" t="s">
        <v>111</v>
      </c>
      <c r="C2" s="164" t="s">
        <v>560</v>
      </c>
    </row>
    <row r="3" spans="1:15" s="140" customFormat="1">
      <c r="A3" s="165" t="s">
        <v>95</v>
      </c>
      <c r="B3" s="415">
        <v>26</v>
      </c>
      <c r="C3" s="169">
        <v>215.7</v>
      </c>
    </row>
    <row r="4" spans="1:15" s="140" customFormat="1">
      <c r="A4" s="165" t="s">
        <v>96</v>
      </c>
      <c r="B4" s="276">
        <f>SUM(B5:B13)</f>
        <v>48</v>
      </c>
      <c r="C4" s="276">
        <f>SUM(C5:C13)</f>
        <v>666.63944000000004</v>
      </c>
    </row>
    <row r="5" spans="1:15" s="140" customFormat="1">
      <c r="A5" s="166">
        <v>44287</v>
      </c>
      <c r="B5" s="416">
        <v>5</v>
      </c>
      <c r="C5" s="170">
        <v>55.706800000000001</v>
      </c>
    </row>
    <row r="6" spans="1:15" s="140" customFormat="1">
      <c r="A6" s="166">
        <v>44317</v>
      </c>
      <c r="B6" s="416">
        <v>1</v>
      </c>
      <c r="C6" s="170">
        <v>1.1200000000000001</v>
      </c>
    </row>
    <row r="7" spans="1:15" s="140" customFormat="1">
      <c r="A7" s="166">
        <v>44349</v>
      </c>
      <c r="B7" s="416">
        <v>4</v>
      </c>
      <c r="C7" s="170">
        <v>23.349999999999998</v>
      </c>
    </row>
    <row r="8" spans="1:15" s="140" customFormat="1">
      <c r="A8" s="166">
        <v>44380</v>
      </c>
      <c r="B8" s="416">
        <v>3</v>
      </c>
      <c r="C8" s="170">
        <v>14.3</v>
      </c>
    </row>
    <row r="9" spans="1:15" s="140" customFormat="1">
      <c r="A9" s="166">
        <v>44411</v>
      </c>
      <c r="B9" s="416">
        <v>4</v>
      </c>
      <c r="C9" s="170">
        <v>29.54</v>
      </c>
    </row>
    <row r="10" spans="1:15" s="140" customFormat="1">
      <c r="A10" s="166">
        <v>44440</v>
      </c>
      <c r="B10" s="416">
        <v>8</v>
      </c>
      <c r="C10" s="170">
        <v>196.54999999999998</v>
      </c>
    </row>
    <row r="11" spans="1:15" s="140" customFormat="1">
      <c r="A11" s="166">
        <v>44470</v>
      </c>
      <c r="B11" s="416">
        <v>11</v>
      </c>
      <c r="C11" s="170">
        <v>107.96264000000002</v>
      </c>
    </row>
    <row r="12" spans="1:15" s="140" customFormat="1">
      <c r="A12" s="166">
        <v>44502</v>
      </c>
      <c r="B12" s="416">
        <v>4</v>
      </c>
      <c r="C12" s="170">
        <v>109.65</v>
      </c>
    </row>
    <row r="13" spans="1:15" s="140" customFormat="1">
      <c r="A13" s="166">
        <v>44531</v>
      </c>
      <c r="B13" s="561">
        <v>8</v>
      </c>
      <c r="C13" s="170">
        <v>128.46</v>
      </c>
    </row>
    <row r="14" spans="1:15" s="140" customFormat="1" ht="15" customHeight="1">
      <c r="A14" s="171" t="s">
        <v>561</v>
      </c>
      <c r="B14" s="171"/>
      <c r="C14" s="171"/>
      <c r="D14" s="172"/>
      <c r="E14" s="172"/>
      <c r="F14" s="172"/>
      <c r="G14" s="172"/>
      <c r="H14" s="172"/>
      <c r="I14" s="172"/>
      <c r="J14" s="172"/>
      <c r="K14" s="172"/>
      <c r="L14" s="172"/>
      <c r="M14" s="172"/>
      <c r="N14" s="172"/>
      <c r="O14" s="172"/>
    </row>
    <row r="15" spans="1:15" s="140" customFormat="1" ht="61.5" customHeight="1">
      <c r="A15" s="988" t="s">
        <v>562</v>
      </c>
      <c r="B15" s="988"/>
      <c r="C15" s="988"/>
      <c r="D15" s="172"/>
      <c r="E15" s="172"/>
      <c r="F15" s="172"/>
      <c r="G15" s="172"/>
      <c r="H15" s="172"/>
      <c r="I15" s="172"/>
      <c r="J15" s="172"/>
      <c r="K15" s="172"/>
      <c r="L15" s="172"/>
      <c r="M15" s="172"/>
      <c r="N15" s="172"/>
      <c r="O15" s="172"/>
    </row>
    <row r="16" spans="1:15" s="140" customFormat="1" ht="61.5" customHeight="1">
      <c r="A16" s="986" t="s">
        <v>563</v>
      </c>
      <c r="B16" s="987"/>
      <c r="C16" s="987"/>
      <c r="D16" s="172"/>
      <c r="E16" s="172"/>
      <c r="F16" s="172"/>
      <c r="G16" s="172"/>
      <c r="H16" s="172"/>
      <c r="I16" s="172"/>
      <c r="J16" s="172"/>
      <c r="K16" s="172"/>
      <c r="L16" s="172"/>
      <c r="M16" s="172"/>
      <c r="N16" s="172"/>
      <c r="O16" s="172"/>
    </row>
    <row r="17" spans="1:15" s="140" customFormat="1" ht="15" customHeight="1">
      <c r="A17" s="988" t="s">
        <v>1150</v>
      </c>
      <c r="B17" s="988"/>
      <c r="C17" s="988"/>
      <c r="D17" s="172"/>
      <c r="E17" s="172"/>
      <c r="F17" s="172"/>
      <c r="G17" s="172"/>
      <c r="H17" s="172"/>
      <c r="I17" s="172"/>
      <c r="J17" s="172"/>
      <c r="K17" s="172"/>
      <c r="L17" s="172"/>
      <c r="M17" s="172"/>
      <c r="N17" s="172"/>
      <c r="O17" s="172"/>
    </row>
    <row r="18" spans="1:15" s="140" customFormat="1">
      <c r="A18" s="989" t="s">
        <v>113</v>
      </c>
      <c r="B18" s="989"/>
      <c r="C18" s="989"/>
    </row>
  </sheetData>
  <mergeCells count="5">
    <mergeCell ref="A16:C16"/>
    <mergeCell ref="A17:C17"/>
    <mergeCell ref="A18:C18"/>
    <mergeCell ref="A1:C1"/>
    <mergeCell ref="A15:C15"/>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topLeftCell="A4" zoomScaleNormal="100" zoomScaleSheetLayoutView="100" workbookViewId="0">
      <selection activeCell="L8" sqref="L8"/>
    </sheetView>
  </sheetViews>
  <sheetFormatPr defaultColWidth="8.85546875" defaultRowHeight="15"/>
  <cols>
    <col min="1" max="2" width="8.85546875" style="404"/>
    <col min="3" max="3" width="10.42578125" style="404" bestFit="1" customWidth="1"/>
    <col min="4" max="4" width="9.42578125" style="404" bestFit="1" customWidth="1"/>
    <col min="5" max="5" width="10.42578125" style="404" bestFit="1" customWidth="1"/>
    <col min="6" max="6" width="10.5703125" style="404" customWidth="1"/>
    <col min="7" max="8" width="9.140625" style="404" customWidth="1"/>
    <col min="9" max="9" width="10.42578125" style="404" customWidth="1"/>
    <col min="10" max="18" width="8.85546875" style="404"/>
    <col min="19" max="19" width="10.85546875" style="404" bestFit="1" customWidth="1"/>
    <col min="20" max="20" width="11.42578125" style="404" customWidth="1"/>
    <col min="21" max="21" width="9.140625" style="404" customWidth="1"/>
    <col min="22" max="16384" width="8.85546875" style="404"/>
  </cols>
  <sheetData>
    <row r="1" spans="1:21">
      <c r="A1" s="1172" t="s">
        <v>1005</v>
      </c>
      <c r="B1" s="1172"/>
      <c r="C1" s="1172"/>
      <c r="D1" s="1172"/>
      <c r="E1" s="1172"/>
      <c r="F1" s="1172"/>
      <c r="G1" s="1172"/>
      <c r="H1" s="1172"/>
      <c r="I1" s="1172"/>
      <c r="J1" s="1172"/>
      <c r="K1" s="1172"/>
      <c r="L1" s="1172"/>
      <c r="M1" s="1172"/>
      <c r="N1" s="1172"/>
      <c r="O1" s="1172"/>
      <c r="P1" s="1172"/>
      <c r="Q1" s="1172"/>
      <c r="R1" s="1172"/>
      <c r="S1" s="1172"/>
      <c r="T1" s="1172"/>
      <c r="U1" s="1172"/>
    </row>
    <row r="2" spans="1:21" s="714" customFormat="1" ht="15.75">
      <c r="A2" s="1173" t="s">
        <v>516</v>
      </c>
      <c r="B2" s="1173"/>
      <c r="C2" s="1173"/>
      <c r="D2" s="1173"/>
      <c r="E2" s="1173"/>
      <c r="F2" s="1173"/>
      <c r="G2" s="1173"/>
      <c r="H2" s="1173"/>
      <c r="I2" s="1173"/>
      <c r="J2" s="1173"/>
      <c r="K2" s="1173"/>
      <c r="L2" s="1173"/>
      <c r="M2" s="1173"/>
      <c r="N2" s="1173"/>
      <c r="O2" s="1173"/>
      <c r="P2" s="1173"/>
      <c r="Q2" s="1173"/>
      <c r="R2" s="1173"/>
    </row>
    <row r="3" spans="1:21" s="714" customFormat="1" ht="30" customHeight="1">
      <c r="A3" s="1148" t="s">
        <v>458</v>
      </c>
      <c r="B3" s="1148" t="s">
        <v>534</v>
      </c>
      <c r="C3" s="1157" t="s">
        <v>518</v>
      </c>
      <c r="D3" s="1159"/>
      <c r="E3" s="1158"/>
      <c r="F3" s="1157" t="s">
        <v>520</v>
      </c>
      <c r="G3" s="1159"/>
      <c r="H3" s="1158"/>
      <c r="I3" s="1157" t="s">
        <v>758</v>
      </c>
      <c r="J3" s="1159"/>
      <c r="K3" s="1158"/>
      <c r="L3" s="1157" t="s">
        <v>733</v>
      </c>
      <c r="M3" s="1159"/>
      <c r="N3" s="1158"/>
      <c r="O3" s="1157" t="s">
        <v>90</v>
      </c>
      <c r="P3" s="1158"/>
      <c r="Q3" s="1148" t="s">
        <v>537</v>
      </c>
      <c r="R3" s="1148"/>
    </row>
    <row r="4" spans="1:21" s="714" customFormat="1" ht="38.25">
      <c r="A4" s="1148"/>
      <c r="B4" s="1148"/>
      <c r="C4" s="665" t="s">
        <v>956</v>
      </c>
      <c r="D4" s="665" t="s">
        <v>535</v>
      </c>
      <c r="E4" s="665" t="s">
        <v>995</v>
      </c>
      <c r="F4" s="665" t="s">
        <v>956</v>
      </c>
      <c r="G4" s="665" t="s">
        <v>535</v>
      </c>
      <c r="H4" s="665" t="s">
        <v>994</v>
      </c>
      <c r="I4" s="665" t="s">
        <v>956</v>
      </c>
      <c r="J4" s="665" t="s">
        <v>535</v>
      </c>
      <c r="K4" s="665" t="s">
        <v>994</v>
      </c>
      <c r="L4" s="665" t="s">
        <v>531</v>
      </c>
      <c r="M4" s="665" t="s">
        <v>535</v>
      </c>
      <c r="N4" s="665" t="s">
        <v>994</v>
      </c>
      <c r="O4" s="665" t="s">
        <v>535</v>
      </c>
      <c r="P4" s="665" t="s">
        <v>995</v>
      </c>
      <c r="Q4" s="665" t="s">
        <v>536</v>
      </c>
      <c r="R4" s="665" t="s">
        <v>996</v>
      </c>
    </row>
    <row r="5" spans="1:21" s="714" customFormat="1" ht="12.75">
      <c r="A5" s="716" t="s">
        <v>95</v>
      </c>
      <c r="B5" s="269">
        <v>254</v>
      </c>
      <c r="C5" s="269">
        <v>856.37975000000017</v>
      </c>
      <c r="D5" s="269">
        <v>120442</v>
      </c>
      <c r="E5" s="269">
        <v>4870.9331300000003</v>
      </c>
      <c r="F5" s="269">
        <v>7.7490000000000002E-4</v>
      </c>
      <c r="G5" s="269">
        <v>1535</v>
      </c>
      <c r="H5" s="269">
        <v>87.287484000000006</v>
      </c>
      <c r="I5" s="269">
        <v>0</v>
      </c>
      <c r="J5" s="269">
        <v>0</v>
      </c>
      <c r="K5" s="269">
        <v>0</v>
      </c>
      <c r="L5" s="269">
        <v>0.35470668499999997</v>
      </c>
      <c r="M5" s="269">
        <v>26</v>
      </c>
      <c r="N5" s="269">
        <v>0.57201000000000002</v>
      </c>
      <c r="O5" s="269">
        <v>122003</v>
      </c>
      <c r="P5" s="269">
        <v>4958.7926240000006</v>
      </c>
      <c r="Q5" s="269">
        <v>28</v>
      </c>
      <c r="R5" s="269">
        <v>1.0900000000000001</v>
      </c>
    </row>
    <row r="6" spans="1:21" s="717" customFormat="1">
      <c r="A6" s="666" t="s">
        <v>96</v>
      </c>
      <c r="B6" s="667">
        <v>196</v>
      </c>
      <c r="C6" s="667">
        <v>189.69225</v>
      </c>
      <c r="D6" s="667">
        <v>42479</v>
      </c>
      <c r="E6" s="667">
        <v>2424.2779999999998</v>
      </c>
      <c r="F6" s="667">
        <v>1.8000000000000001E-4</v>
      </c>
      <c r="G6" s="667">
        <v>1850</v>
      </c>
      <c r="H6" s="667">
        <v>87.807573999999988</v>
      </c>
      <c r="I6" s="667">
        <v>89.280059999999992</v>
      </c>
      <c r="J6" s="667">
        <v>8928.0000600000003</v>
      </c>
      <c r="K6" s="667">
        <v>404.61245000000002</v>
      </c>
      <c r="L6" s="667">
        <v>0</v>
      </c>
      <c r="M6" s="667">
        <v>0</v>
      </c>
      <c r="N6" s="667">
        <v>0</v>
      </c>
      <c r="O6" s="667">
        <v>53257</v>
      </c>
      <c r="P6" s="667">
        <v>2916.697964</v>
      </c>
      <c r="Q6" s="667">
        <v>54</v>
      </c>
      <c r="R6" s="667">
        <v>3.76</v>
      </c>
    </row>
    <row r="7" spans="1:21" s="139" customFormat="1" ht="12.75">
      <c r="A7" s="668">
        <v>44288</v>
      </c>
      <c r="B7" s="669">
        <v>21</v>
      </c>
      <c r="C7" s="669">
        <v>14.226000000000001</v>
      </c>
      <c r="D7" s="669">
        <v>3534</v>
      </c>
      <c r="E7" s="669">
        <v>174.66</v>
      </c>
      <c r="F7" s="669">
        <v>2.0000000000000002E-5</v>
      </c>
      <c r="G7" s="669">
        <v>230</v>
      </c>
      <c r="H7" s="669">
        <v>10.74</v>
      </c>
      <c r="I7" s="669">
        <v>2.0000000000000002E-5</v>
      </c>
      <c r="J7" s="669">
        <v>2.0000000000000002E-5</v>
      </c>
      <c r="K7" s="669">
        <v>2.0000000000000002E-5</v>
      </c>
      <c r="L7" s="669">
        <v>0</v>
      </c>
      <c r="M7" s="669">
        <v>0</v>
      </c>
      <c r="N7" s="669">
        <v>0</v>
      </c>
      <c r="O7" s="669">
        <v>3764</v>
      </c>
      <c r="P7" s="669">
        <v>185.4</v>
      </c>
      <c r="Q7" s="669">
        <v>0</v>
      </c>
      <c r="R7" s="669">
        <v>0</v>
      </c>
    </row>
    <row r="8" spans="1:21" s="139" customFormat="1" ht="12.75">
      <c r="A8" s="679">
        <v>44319</v>
      </c>
      <c r="B8" s="680">
        <v>21</v>
      </c>
      <c r="C8" s="680">
        <v>15.305</v>
      </c>
      <c r="D8" s="680">
        <v>3749</v>
      </c>
      <c r="E8" s="680">
        <v>184.73</v>
      </c>
      <c r="F8" s="680">
        <v>2.0000000000000002E-5</v>
      </c>
      <c r="G8" s="680">
        <v>220</v>
      </c>
      <c r="H8" s="680">
        <v>10.59</v>
      </c>
      <c r="I8" s="669">
        <v>2.0000000000000002E-5</v>
      </c>
      <c r="J8" s="669">
        <v>2.0000000000000002E-5</v>
      </c>
      <c r="K8" s="669">
        <v>2.0000000000000002E-5</v>
      </c>
      <c r="L8" s="680">
        <v>0</v>
      </c>
      <c r="M8" s="680">
        <v>0</v>
      </c>
      <c r="N8" s="680">
        <v>0</v>
      </c>
      <c r="O8" s="680">
        <v>3969</v>
      </c>
      <c r="P8" s="680">
        <v>195.32</v>
      </c>
      <c r="Q8" s="680">
        <v>23</v>
      </c>
      <c r="R8" s="680">
        <v>1.24</v>
      </c>
    </row>
    <row r="9" spans="1:21" s="139" customFormat="1" ht="12.75">
      <c r="A9" s="668">
        <v>44349</v>
      </c>
      <c r="B9" s="669">
        <v>22</v>
      </c>
      <c r="C9" s="669">
        <v>18.594999999999999</v>
      </c>
      <c r="D9" s="669">
        <v>4495</v>
      </c>
      <c r="E9" s="669">
        <v>227.91</v>
      </c>
      <c r="F9" s="669">
        <v>2.3E-5</v>
      </c>
      <c r="G9" s="669">
        <v>230</v>
      </c>
      <c r="H9" s="669">
        <v>11</v>
      </c>
      <c r="I9" s="669">
        <v>2.0000000000000002E-5</v>
      </c>
      <c r="J9" s="669">
        <v>2.0000000000000002E-5</v>
      </c>
      <c r="K9" s="669">
        <v>2.0000000000000002E-5</v>
      </c>
      <c r="L9" s="669">
        <v>0</v>
      </c>
      <c r="M9" s="669">
        <v>0</v>
      </c>
      <c r="N9" s="669">
        <v>0</v>
      </c>
      <c r="O9" s="669">
        <v>4725</v>
      </c>
      <c r="P9" s="669">
        <v>238.91</v>
      </c>
      <c r="Q9" s="669">
        <v>35</v>
      </c>
      <c r="R9" s="669">
        <v>1.44</v>
      </c>
    </row>
    <row r="10" spans="1:21" s="139" customFormat="1" ht="12.75">
      <c r="A10" s="668">
        <v>44408</v>
      </c>
      <c r="B10" s="669">
        <v>22</v>
      </c>
      <c r="C10" s="669">
        <v>18.827750000000002</v>
      </c>
      <c r="D10" s="669">
        <v>4421</v>
      </c>
      <c r="E10" s="669">
        <v>238.75</v>
      </c>
      <c r="F10" s="669">
        <v>2.1999999999999999E-5</v>
      </c>
      <c r="G10" s="669">
        <v>220</v>
      </c>
      <c r="H10" s="669">
        <v>10.506570999999999</v>
      </c>
      <c r="I10" s="669">
        <v>3.71</v>
      </c>
      <c r="J10" s="669">
        <v>371</v>
      </c>
      <c r="K10" s="669">
        <v>16.675429999999999</v>
      </c>
      <c r="L10" s="669">
        <v>0</v>
      </c>
      <c r="M10" s="669">
        <v>0</v>
      </c>
      <c r="N10" s="669">
        <v>0</v>
      </c>
      <c r="O10" s="669">
        <v>5012</v>
      </c>
      <c r="P10" s="669">
        <v>265.93200100000001</v>
      </c>
      <c r="Q10" s="669">
        <v>61</v>
      </c>
      <c r="R10" s="669">
        <v>3.2</v>
      </c>
    </row>
    <row r="11" spans="1:21" s="139" customFormat="1" ht="12.75">
      <c r="A11" s="668">
        <v>44439</v>
      </c>
      <c r="B11" s="669">
        <v>22</v>
      </c>
      <c r="C11" s="669">
        <v>20.042249999999999</v>
      </c>
      <c r="D11" s="669">
        <v>3846</v>
      </c>
      <c r="E11" s="669">
        <v>245.83</v>
      </c>
      <c r="F11" s="669">
        <v>2.3E-5</v>
      </c>
      <c r="G11" s="669">
        <v>230</v>
      </c>
      <c r="H11" s="669">
        <v>10.83</v>
      </c>
      <c r="I11" s="669">
        <v>11.94</v>
      </c>
      <c r="J11" s="669">
        <v>1194</v>
      </c>
      <c r="K11" s="669">
        <v>53.55</v>
      </c>
      <c r="L11" s="669">
        <v>0</v>
      </c>
      <c r="M11" s="669">
        <v>0</v>
      </c>
      <c r="N11" s="669">
        <v>0</v>
      </c>
      <c r="O11" s="669">
        <v>5270</v>
      </c>
      <c r="P11" s="669">
        <v>310.21000000000004</v>
      </c>
      <c r="Q11" s="669">
        <v>103</v>
      </c>
      <c r="R11" s="669">
        <v>6.08</v>
      </c>
    </row>
    <row r="12" spans="1:21" s="139" customFormat="1" ht="12.75">
      <c r="A12" s="668">
        <v>44469</v>
      </c>
      <c r="B12" s="669">
        <v>22</v>
      </c>
      <c r="C12" s="669">
        <v>20.93975</v>
      </c>
      <c r="D12" s="669">
        <v>3952</v>
      </c>
      <c r="E12" s="669">
        <v>246.65</v>
      </c>
      <c r="F12" s="669">
        <v>2.3E-5</v>
      </c>
      <c r="G12" s="669">
        <v>230</v>
      </c>
      <c r="H12" s="669">
        <v>10.721874</v>
      </c>
      <c r="I12" s="669">
        <v>13.31</v>
      </c>
      <c r="J12" s="669">
        <v>1331</v>
      </c>
      <c r="K12" s="669">
        <v>58.48</v>
      </c>
      <c r="L12" s="669">
        <v>0</v>
      </c>
      <c r="M12" s="669">
        <v>0</v>
      </c>
      <c r="N12" s="669">
        <v>0</v>
      </c>
      <c r="O12" s="669">
        <v>5513</v>
      </c>
      <c r="P12" s="669">
        <v>315.85187400000001</v>
      </c>
      <c r="Q12" s="669">
        <v>86</v>
      </c>
      <c r="R12" s="669">
        <v>5.31</v>
      </c>
    </row>
    <row r="13" spans="1:21" s="139" customFormat="1" ht="12.75">
      <c r="A13" s="668">
        <v>44500</v>
      </c>
      <c r="B13" s="669">
        <v>21</v>
      </c>
      <c r="C13" s="669">
        <v>24.05875</v>
      </c>
      <c r="D13" s="669">
        <v>5208</v>
      </c>
      <c r="E13" s="669">
        <v>305.59800000000001</v>
      </c>
      <c r="F13" s="669">
        <v>2.3E-5</v>
      </c>
      <c r="G13" s="669">
        <v>230</v>
      </c>
      <c r="H13" s="669">
        <v>10.885691</v>
      </c>
      <c r="I13" s="669">
        <v>16.25</v>
      </c>
      <c r="J13" s="669">
        <v>1625</v>
      </c>
      <c r="K13" s="669">
        <v>79.86936</v>
      </c>
      <c r="L13" s="669">
        <v>0</v>
      </c>
      <c r="M13" s="669">
        <v>0</v>
      </c>
      <c r="N13" s="669">
        <v>0</v>
      </c>
      <c r="O13" s="669">
        <v>7063</v>
      </c>
      <c r="P13" s="669">
        <v>396.35305099999999</v>
      </c>
      <c r="Q13" s="669">
        <v>36</v>
      </c>
      <c r="R13" s="669">
        <v>2.41</v>
      </c>
    </row>
    <row r="14" spans="1:21" s="139" customFormat="1" ht="12.75">
      <c r="A14" s="668">
        <v>44530</v>
      </c>
      <c r="B14" s="669">
        <v>22</v>
      </c>
      <c r="C14" s="669">
        <v>28.332750000000001</v>
      </c>
      <c r="D14" s="669">
        <v>6262</v>
      </c>
      <c r="E14" s="669">
        <v>381.72</v>
      </c>
      <c r="F14" s="669">
        <v>1.7999999999999997E-5</v>
      </c>
      <c r="G14" s="669">
        <v>180</v>
      </c>
      <c r="H14" s="669">
        <v>8.6986939999999997</v>
      </c>
      <c r="I14" s="669">
        <v>24.13</v>
      </c>
      <c r="J14" s="669">
        <v>2413</v>
      </c>
      <c r="K14" s="669">
        <v>108.48318</v>
      </c>
      <c r="L14" s="669">
        <v>0</v>
      </c>
      <c r="M14" s="669">
        <v>0</v>
      </c>
      <c r="N14" s="669">
        <v>0</v>
      </c>
      <c r="O14" s="669">
        <v>8855</v>
      </c>
      <c r="P14" s="669">
        <v>498.90187400000002</v>
      </c>
      <c r="Q14" s="669">
        <v>99</v>
      </c>
      <c r="R14" s="669">
        <v>6.15</v>
      </c>
    </row>
    <row r="15" spans="1:21" s="139" customFormat="1" ht="12.75">
      <c r="A15" s="668">
        <v>44561</v>
      </c>
      <c r="B15" s="669">
        <v>23</v>
      </c>
      <c r="C15" s="669">
        <v>29.364999999999998</v>
      </c>
      <c r="D15" s="669">
        <v>7012</v>
      </c>
      <c r="E15" s="669">
        <v>418.43</v>
      </c>
      <c r="F15" s="669">
        <v>7.9999999999999996E-6</v>
      </c>
      <c r="G15" s="669">
        <v>80</v>
      </c>
      <c r="H15" s="669">
        <v>3.8347440000000002</v>
      </c>
      <c r="I15" s="669">
        <v>19.940000000000001</v>
      </c>
      <c r="J15" s="669">
        <v>1994</v>
      </c>
      <c r="K15" s="669">
        <v>87.554419999999993</v>
      </c>
      <c r="L15" s="669">
        <v>0</v>
      </c>
      <c r="M15" s="669">
        <v>0</v>
      </c>
      <c r="N15" s="669">
        <v>0</v>
      </c>
      <c r="O15" s="669">
        <v>9086</v>
      </c>
      <c r="P15" s="669">
        <v>509.819164</v>
      </c>
      <c r="Q15" s="669">
        <v>54</v>
      </c>
      <c r="R15" s="669">
        <v>3.76</v>
      </c>
    </row>
    <row r="16" spans="1:21" s="139" customFormat="1" ht="12.75">
      <c r="A16" s="724"/>
      <c r="B16" s="724"/>
      <c r="C16" s="724"/>
      <c r="D16" s="724"/>
      <c r="E16" s="724"/>
      <c r="F16" s="724"/>
      <c r="G16" s="724"/>
      <c r="H16" s="724"/>
      <c r="I16" s="724"/>
      <c r="J16" s="724"/>
      <c r="K16" s="724"/>
      <c r="L16" s="724"/>
      <c r="M16" s="724"/>
      <c r="N16" s="724"/>
      <c r="O16" s="724"/>
      <c r="P16" s="724"/>
      <c r="Q16" s="724"/>
      <c r="R16" s="724"/>
    </row>
    <row r="17" spans="1:21" s="714" customFormat="1" ht="15.75">
      <c r="A17" s="1170" t="s">
        <v>517</v>
      </c>
      <c r="B17" s="1170"/>
      <c r="C17" s="1170"/>
      <c r="D17" s="1170"/>
      <c r="E17" s="1170"/>
      <c r="F17" s="1170"/>
      <c r="G17" s="1170"/>
      <c r="H17" s="1170"/>
      <c r="I17" s="1170"/>
      <c r="J17" s="1170"/>
      <c r="K17" s="725"/>
      <c r="L17" s="725"/>
      <c r="M17" s="725"/>
      <c r="N17" s="725"/>
      <c r="O17" s="725"/>
      <c r="P17" s="725"/>
      <c r="Q17" s="726"/>
      <c r="R17" s="725"/>
      <c r="S17" s="726"/>
      <c r="T17" s="725"/>
      <c r="U17" s="725"/>
    </row>
    <row r="18" spans="1:21" s="714" customFormat="1" ht="25.35" customHeight="1">
      <c r="A18" s="1153" t="s">
        <v>743</v>
      </c>
      <c r="B18" s="1153" t="s">
        <v>534</v>
      </c>
      <c r="C18" s="1154" t="s">
        <v>523</v>
      </c>
      <c r="D18" s="1154"/>
      <c r="E18" s="1154"/>
      <c r="F18" s="1154"/>
      <c r="G18" s="1154" t="s">
        <v>90</v>
      </c>
      <c r="H18" s="1155"/>
      <c r="I18" s="1154" t="s">
        <v>537</v>
      </c>
      <c r="J18" s="1154"/>
      <c r="K18" s="725"/>
      <c r="L18" s="725"/>
      <c r="M18" s="725"/>
      <c r="N18" s="725"/>
      <c r="O18" s="725"/>
      <c r="P18" s="725" t="s">
        <v>738</v>
      </c>
      <c r="Q18" s="725"/>
      <c r="R18" s="725"/>
      <c r="S18" s="726"/>
      <c r="T18" s="725"/>
      <c r="U18" s="725"/>
    </row>
    <row r="19" spans="1:21" s="714" customFormat="1" ht="15" customHeight="1">
      <c r="A19" s="1153"/>
      <c r="B19" s="1153"/>
      <c r="C19" s="1137" t="s">
        <v>745</v>
      </c>
      <c r="D19" s="1137"/>
      <c r="E19" s="1137" t="s">
        <v>746</v>
      </c>
      <c r="F19" s="1137"/>
      <c r="G19" s="1138" t="s">
        <v>535</v>
      </c>
      <c r="H19" s="1145" t="s">
        <v>991</v>
      </c>
      <c r="I19" s="1143" t="s">
        <v>536</v>
      </c>
      <c r="J19" s="1153" t="s">
        <v>747</v>
      </c>
      <c r="K19" s="725"/>
      <c r="L19" s="725"/>
      <c r="M19" s="725"/>
      <c r="N19" s="725"/>
      <c r="O19" s="725" t="s">
        <v>738</v>
      </c>
      <c r="P19" s="725"/>
      <c r="Q19" s="725"/>
      <c r="R19" s="725"/>
      <c r="S19" s="725"/>
      <c r="T19" s="725"/>
      <c r="U19" s="725"/>
    </row>
    <row r="20" spans="1:21" s="714" customFormat="1" ht="37.5" customHeight="1">
      <c r="A20" s="1153"/>
      <c r="B20" s="1153"/>
      <c r="C20" s="625" t="s">
        <v>535</v>
      </c>
      <c r="D20" s="663" t="s">
        <v>990</v>
      </c>
      <c r="E20" s="625" t="s">
        <v>535</v>
      </c>
      <c r="F20" s="663" t="s">
        <v>990</v>
      </c>
      <c r="G20" s="1139"/>
      <c r="H20" s="1171"/>
      <c r="I20" s="1144"/>
      <c r="J20" s="1153"/>
      <c r="K20" s="725"/>
      <c r="L20" s="725"/>
      <c r="M20" s="725"/>
      <c r="N20" s="725"/>
      <c r="O20" s="725"/>
      <c r="P20" s="725"/>
      <c r="Q20" s="725"/>
      <c r="R20" s="725"/>
      <c r="S20" s="725"/>
      <c r="T20" s="725"/>
      <c r="U20" s="725"/>
    </row>
    <row r="21" spans="1:21" s="714" customFormat="1" ht="12.75">
      <c r="A21" s="727" t="s">
        <v>95</v>
      </c>
      <c r="B21" s="728">
        <v>216</v>
      </c>
      <c r="C21" s="728">
        <v>6617186</v>
      </c>
      <c r="D21" s="728">
        <v>362427.98</v>
      </c>
      <c r="E21" s="728">
        <v>4591356</v>
      </c>
      <c r="F21" s="728">
        <v>242636.24</v>
      </c>
      <c r="G21" s="728">
        <v>11208542</v>
      </c>
      <c r="H21" s="728">
        <v>605064.22</v>
      </c>
      <c r="I21" s="728">
        <v>27</v>
      </c>
      <c r="J21" s="728">
        <v>1.25</v>
      </c>
      <c r="K21" s="725"/>
      <c r="L21" s="725"/>
      <c r="M21" s="725"/>
      <c r="N21" s="725"/>
      <c r="O21" s="729"/>
      <c r="P21" s="726"/>
      <c r="Q21" s="725"/>
      <c r="R21" s="725"/>
      <c r="S21" s="725"/>
      <c r="T21" s="725"/>
      <c r="U21" s="725"/>
    </row>
    <row r="22" spans="1:21" s="717" customFormat="1">
      <c r="A22" s="730" t="s">
        <v>96</v>
      </c>
      <c r="B22" s="731">
        <v>196</v>
      </c>
      <c r="C22" s="731">
        <v>7001311</v>
      </c>
      <c r="D22" s="731">
        <v>347215.10000000003</v>
      </c>
      <c r="E22" s="731">
        <v>8577962</v>
      </c>
      <c r="F22" s="731">
        <v>392893.53</v>
      </c>
      <c r="G22" s="731">
        <v>15579273</v>
      </c>
      <c r="H22" s="731">
        <v>740108.63</v>
      </c>
      <c r="I22" s="731">
        <v>48</v>
      </c>
      <c r="J22" s="731">
        <v>2.3333512500000002</v>
      </c>
      <c r="K22" s="732"/>
      <c r="L22" s="732"/>
      <c r="M22" s="732"/>
      <c r="N22" s="732"/>
      <c r="O22" s="733"/>
      <c r="P22" s="733"/>
      <c r="Q22" s="733"/>
      <c r="R22" s="733"/>
      <c r="S22" s="733"/>
      <c r="T22" s="733"/>
      <c r="U22" s="733"/>
    </row>
    <row r="23" spans="1:21" s="139" customFormat="1" ht="12.75">
      <c r="A23" s="734">
        <v>44287</v>
      </c>
      <c r="B23" s="735">
        <v>21</v>
      </c>
      <c r="C23" s="736">
        <v>562642</v>
      </c>
      <c r="D23" s="736">
        <v>28555.37</v>
      </c>
      <c r="E23" s="736">
        <v>782691</v>
      </c>
      <c r="F23" s="736">
        <v>37534.050000000003</v>
      </c>
      <c r="G23" s="736">
        <v>1345333</v>
      </c>
      <c r="H23" s="737">
        <v>66089.42</v>
      </c>
      <c r="I23" s="738">
        <v>9</v>
      </c>
      <c r="J23" s="738">
        <v>0.42588025000000002</v>
      </c>
      <c r="K23" s="733"/>
      <c r="L23" s="733"/>
      <c r="M23" s="733"/>
      <c r="N23" s="733"/>
      <c r="Q23" s="733"/>
      <c r="R23" s="733"/>
      <c r="S23" s="733"/>
      <c r="T23" s="733"/>
      <c r="U23" s="733"/>
    </row>
    <row r="24" spans="1:21" s="139" customFormat="1" ht="12.75">
      <c r="A24" s="734">
        <v>44317</v>
      </c>
      <c r="B24" s="735">
        <v>21</v>
      </c>
      <c r="C24" s="736">
        <v>625240</v>
      </c>
      <c r="D24" s="736">
        <v>31149.18</v>
      </c>
      <c r="E24" s="736">
        <v>800831</v>
      </c>
      <c r="F24" s="736">
        <v>36822.53</v>
      </c>
      <c r="G24" s="736">
        <v>1426071</v>
      </c>
      <c r="H24" s="737">
        <v>67971.709999999992</v>
      </c>
      <c r="I24" s="738">
        <v>14</v>
      </c>
      <c r="J24" s="738">
        <v>0.69266075000000005</v>
      </c>
      <c r="K24" s="733"/>
      <c r="L24" s="733"/>
      <c r="M24" s="733"/>
      <c r="N24" s="733"/>
      <c r="Q24" s="733"/>
      <c r="R24" s="733"/>
      <c r="S24" s="733"/>
      <c r="T24" s="733"/>
      <c r="U24" s="733"/>
    </row>
    <row r="25" spans="1:21" s="139" customFormat="1" ht="12.75">
      <c r="A25" s="734">
        <v>44349</v>
      </c>
      <c r="B25" s="735">
        <v>22</v>
      </c>
      <c r="C25" s="736">
        <v>974515</v>
      </c>
      <c r="D25" s="736">
        <v>48658.22</v>
      </c>
      <c r="E25" s="736">
        <v>494938</v>
      </c>
      <c r="F25" s="736">
        <v>22975.1</v>
      </c>
      <c r="G25" s="736">
        <v>1469453</v>
      </c>
      <c r="H25" s="737">
        <v>71633.320000000007</v>
      </c>
      <c r="I25" s="738">
        <v>14</v>
      </c>
      <c r="J25" s="738">
        <v>0.66194224999999995</v>
      </c>
      <c r="K25" s="733"/>
      <c r="L25" s="733"/>
      <c r="M25" s="733"/>
      <c r="N25" s="733"/>
      <c r="Q25" s="733"/>
      <c r="R25" s="733"/>
      <c r="S25" s="733"/>
      <c r="T25" s="733"/>
      <c r="U25" s="733"/>
    </row>
    <row r="26" spans="1:21" s="139" customFormat="1" ht="12.75">
      <c r="A26" s="734">
        <v>44408</v>
      </c>
      <c r="B26" s="735">
        <v>22</v>
      </c>
      <c r="C26" s="736">
        <v>474563</v>
      </c>
      <c r="D26" s="736">
        <v>23392.91</v>
      </c>
      <c r="E26" s="736">
        <v>994147</v>
      </c>
      <c r="F26" s="736">
        <v>45647.360000000001</v>
      </c>
      <c r="G26" s="736">
        <v>1468710</v>
      </c>
      <c r="H26" s="737">
        <v>69040.27</v>
      </c>
      <c r="I26" s="738">
        <v>10</v>
      </c>
      <c r="J26" s="738">
        <v>0.48386325000000002</v>
      </c>
      <c r="K26" s="733"/>
      <c r="L26" s="733"/>
      <c r="M26" s="733"/>
      <c r="N26" s="733"/>
      <c r="Q26" s="733"/>
      <c r="R26" s="733"/>
      <c r="S26" s="733"/>
      <c r="T26" s="733"/>
      <c r="U26" s="733"/>
    </row>
    <row r="27" spans="1:21" s="139" customFormat="1" ht="12.75">
      <c r="A27" s="734">
        <v>44439</v>
      </c>
      <c r="B27" s="735">
        <v>22</v>
      </c>
      <c r="C27" s="736">
        <v>789571</v>
      </c>
      <c r="D27" s="736">
        <v>38754.35</v>
      </c>
      <c r="E27" s="736">
        <v>657669</v>
      </c>
      <c r="F27" s="736">
        <v>29857.34</v>
      </c>
      <c r="G27" s="736">
        <v>1447240</v>
      </c>
      <c r="H27" s="737">
        <v>68611.69</v>
      </c>
      <c r="I27" s="738">
        <v>67</v>
      </c>
      <c r="J27" s="738">
        <v>3.2</v>
      </c>
      <c r="K27" s="733"/>
      <c r="L27" s="733"/>
      <c r="M27" s="733"/>
      <c r="N27" s="733"/>
      <c r="Q27" s="733"/>
      <c r="R27" s="733"/>
      <c r="S27" s="733"/>
      <c r="T27" s="733"/>
      <c r="U27" s="733"/>
    </row>
    <row r="28" spans="1:21" s="139" customFormat="1" ht="12.75">
      <c r="A28" s="734">
        <v>44469</v>
      </c>
      <c r="B28" s="735">
        <v>22</v>
      </c>
      <c r="C28" s="736">
        <v>1178320</v>
      </c>
      <c r="D28" s="736">
        <v>57415.51</v>
      </c>
      <c r="E28" s="736">
        <v>370282</v>
      </c>
      <c r="F28" s="736">
        <v>16692.560000000001</v>
      </c>
      <c r="G28" s="736">
        <v>1548602</v>
      </c>
      <c r="H28" s="737">
        <v>74108.070000000007</v>
      </c>
      <c r="I28" s="738">
        <v>32</v>
      </c>
      <c r="J28" s="738">
        <v>1.46</v>
      </c>
      <c r="K28" s="733"/>
      <c r="L28" s="733"/>
      <c r="M28" s="733"/>
      <c r="N28" s="733"/>
      <c r="Q28" s="733"/>
      <c r="R28" s="733"/>
      <c r="S28" s="733"/>
      <c r="T28" s="733"/>
      <c r="U28" s="733"/>
    </row>
    <row r="29" spans="1:21" s="139" customFormat="1" ht="12.75">
      <c r="A29" s="734">
        <v>44500</v>
      </c>
      <c r="B29" s="735">
        <v>21</v>
      </c>
      <c r="C29" s="736">
        <v>1017776</v>
      </c>
      <c r="D29" s="736">
        <v>49984.4</v>
      </c>
      <c r="E29" s="736">
        <v>967068</v>
      </c>
      <c r="F29" s="736">
        <v>43867.54</v>
      </c>
      <c r="G29" s="736">
        <v>1984844</v>
      </c>
      <c r="H29" s="737">
        <v>93851.94</v>
      </c>
      <c r="I29" s="738">
        <v>26</v>
      </c>
      <c r="J29" s="738">
        <v>1.2548125000000001</v>
      </c>
      <c r="K29" s="733"/>
      <c r="L29" s="733"/>
      <c r="M29" s="733"/>
      <c r="N29" s="733"/>
      <c r="Q29" s="733"/>
      <c r="R29" s="733"/>
      <c r="S29" s="733"/>
      <c r="T29" s="733"/>
      <c r="U29" s="733"/>
    </row>
    <row r="30" spans="1:21" s="139" customFormat="1" ht="12.75">
      <c r="A30" s="734">
        <v>44530</v>
      </c>
      <c r="B30" s="735">
        <v>22</v>
      </c>
      <c r="C30" s="736">
        <v>291967</v>
      </c>
      <c r="D30" s="736">
        <v>14561.9</v>
      </c>
      <c r="E30" s="736">
        <v>1979485</v>
      </c>
      <c r="F30" s="736">
        <v>90071.96</v>
      </c>
      <c r="G30" s="736">
        <v>2271452</v>
      </c>
      <c r="H30" s="737">
        <v>104633.86</v>
      </c>
      <c r="I30" s="738">
        <v>36</v>
      </c>
      <c r="J30" s="738">
        <v>1.7528999999999999</v>
      </c>
      <c r="K30" s="733"/>
      <c r="L30" s="733"/>
      <c r="M30" s="733"/>
      <c r="N30" s="733"/>
      <c r="Q30" s="733"/>
      <c r="R30" s="733"/>
      <c r="S30" s="733"/>
      <c r="T30" s="733"/>
      <c r="U30" s="733"/>
    </row>
    <row r="31" spans="1:21" s="139" customFormat="1" ht="12.75">
      <c r="A31" s="734">
        <v>44561</v>
      </c>
      <c r="B31" s="735">
        <v>23</v>
      </c>
      <c r="C31" s="735">
        <v>1086717</v>
      </c>
      <c r="D31" s="735">
        <v>54743.26</v>
      </c>
      <c r="E31" s="736">
        <v>1530851</v>
      </c>
      <c r="F31" s="736">
        <v>69425.09</v>
      </c>
      <c r="G31" s="736">
        <v>2617568</v>
      </c>
      <c r="H31" s="736">
        <v>124168.35</v>
      </c>
      <c r="I31" s="738">
        <v>48</v>
      </c>
      <c r="J31" s="738">
        <v>2.3333512500000002</v>
      </c>
      <c r="K31" s="733"/>
      <c r="L31" s="733"/>
      <c r="M31" s="733"/>
      <c r="N31" s="733"/>
      <c r="Q31" s="733"/>
      <c r="R31" s="733"/>
      <c r="S31" s="733"/>
      <c r="T31" s="733"/>
      <c r="U31" s="733"/>
    </row>
    <row r="32" spans="1:21" s="714" customFormat="1" ht="12.75">
      <c r="A32" s="677" t="s">
        <v>1103</v>
      </c>
      <c r="B32" s="673"/>
      <c r="C32" s="673"/>
      <c r="D32" s="673"/>
      <c r="E32" s="673"/>
      <c r="F32" s="673"/>
      <c r="G32" s="673"/>
      <c r="H32" s="726"/>
      <c r="I32" s="685"/>
      <c r="J32" s="682"/>
      <c r="K32" s="682"/>
      <c r="L32" s="682"/>
      <c r="M32" s="682"/>
      <c r="N32" s="682"/>
      <c r="O32" s="739"/>
      <c r="P32" s="682"/>
      <c r="Q32" s="685"/>
      <c r="R32" s="677"/>
      <c r="S32" s="677"/>
      <c r="T32" s="677"/>
      <c r="U32" s="677"/>
    </row>
    <row r="33" spans="1:21" s="714" customFormat="1" ht="12.75">
      <c r="A33" s="677" t="s">
        <v>1212</v>
      </c>
      <c r="B33" s="673"/>
      <c r="C33" s="673"/>
      <c r="D33" s="673"/>
      <c r="E33" s="673"/>
      <c r="F33" s="673"/>
      <c r="G33" s="673"/>
      <c r="I33" s="685"/>
      <c r="J33" s="677" t="s">
        <v>738</v>
      </c>
      <c r="K33" s="677"/>
      <c r="L33" s="677"/>
      <c r="M33" s="677"/>
      <c r="N33" s="677"/>
      <c r="O33" s="677"/>
      <c r="P33" s="677"/>
      <c r="Q33" s="677"/>
      <c r="R33" s="677"/>
      <c r="S33" s="677"/>
      <c r="T33" s="677"/>
      <c r="U33" s="677"/>
    </row>
    <row r="34" spans="1:21" s="714" customFormat="1" ht="12.75">
      <c r="A34" s="723" t="s">
        <v>409</v>
      </c>
      <c r="B34" s="677"/>
      <c r="C34" s="677"/>
      <c r="D34" s="677"/>
      <c r="E34" s="677"/>
      <c r="F34" s="677"/>
      <c r="G34" s="682"/>
      <c r="H34" s="685" t="s">
        <v>738</v>
      </c>
      <c r="I34" s="687"/>
      <c r="S34" s="740"/>
    </row>
    <row r="35" spans="1:21" s="714" customFormat="1" ht="12.75"/>
    <row r="36" spans="1:21" s="714" customFormat="1" ht="12.75"/>
  </sheetData>
  <mergeCells count="22">
    <mergeCell ref="A1:U1"/>
    <mergeCell ref="A2:R2"/>
    <mergeCell ref="A3:A4"/>
    <mergeCell ref="B3:B4"/>
    <mergeCell ref="C3:E3"/>
    <mergeCell ref="F3:H3"/>
    <mergeCell ref="I3:K3"/>
    <mergeCell ref="J19:J20"/>
    <mergeCell ref="L3:N3"/>
    <mergeCell ref="O3:P3"/>
    <mergeCell ref="Q3:R3"/>
    <mergeCell ref="C18:F18"/>
    <mergeCell ref="G18:H18"/>
    <mergeCell ref="I18:J18"/>
    <mergeCell ref="A17:J17"/>
    <mergeCell ref="A18:A20"/>
    <mergeCell ref="B18:B20"/>
    <mergeCell ref="C19:D19"/>
    <mergeCell ref="E19:F19"/>
    <mergeCell ref="G19:G20"/>
    <mergeCell ref="H19:H20"/>
    <mergeCell ref="I19:I20"/>
  </mergeCells>
  <printOptions horizontalCentered="1"/>
  <pageMargins left="0.7" right="0.7" top="0.75" bottom="0.75" header="0.3" footer="0.3"/>
  <pageSetup scale="74"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zoomScale="85" zoomScaleNormal="100" zoomScaleSheetLayoutView="85" workbookViewId="0">
      <selection activeCell="J13" sqref="J13"/>
    </sheetView>
  </sheetViews>
  <sheetFormatPr defaultColWidth="9.140625" defaultRowHeight="15.75"/>
  <cols>
    <col min="1" max="1" width="9.140625" style="408"/>
    <col min="2" max="2" width="8.5703125" style="408" customWidth="1"/>
    <col min="3" max="3" width="9.42578125" style="408" customWidth="1"/>
    <col min="4" max="5" width="10.42578125" style="408" customWidth="1"/>
    <col min="6" max="6" width="10.85546875" style="408" customWidth="1"/>
    <col min="7" max="7" width="12.5703125" style="408" customWidth="1"/>
    <col min="8" max="8" width="11.5703125" style="408" customWidth="1"/>
    <col min="9" max="9" width="10.5703125" style="408" customWidth="1"/>
    <col min="10" max="10" width="11.42578125" style="408" customWidth="1"/>
    <col min="11" max="11" width="11.5703125" style="408" customWidth="1"/>
    <col min="12" max="12" width="10.5703125" style="409" customWidth="1"/>
    <col min="13" max="14" width="10.140625" style="409" customWidth="1"/>
    <col min="15" max="15" width="10.5703125" style="408" customWidth="1"/>
    <col min="16" max="16" width="10.42578125" style="408" customWidth="1"/>
    <col min="17" max="17" width="10.85546875" style="408" customWidth="1"/>
    <col min="18" max="18" width="10.42578125" style="408" bestFit="1" customWidth="1"/>
    <col min="19" max="19" width="9.42578125" style="408" bestFit="1" customWidth="1"/>
    <col min="20" max="16384" width="9.140625" style="408"/>
  </cols>
  <sheetData>
    <row r="1" spans="1:18">
      <c r="A1" s="407" t="s">
        <v>1006</v>
      </c>
    </row>
    <row r="2" spans="1:18" s="743" customFormat="1" ht="18.75">
      <c r="A2" s="1187" t="s">
        <v>516</v>
      </c>
      <c r="B2" s="1187"/>
      <c r="C2" s="1187"/>
      <c r="D2" s="1187"/>
      <c r="E2" s="1187"/>
      <c r="F2" s="1187"/>
      <c r="G2" s="1187"/>
      <c r="H2" s="1187"/>
      <c r="I2" s="1187"/>
      <c r="J2" s="1187"/>
      <c r="K2" s="1187"/>
      <c r="L2" s="1187"/>
      <c r="M2" s="1187"/>
      <c r="N2" s="1187"/>
      <c r="O2" s="1187"/>
      <c r="P2" s="741"/>
      <c r="Q2" s="741"/>
      <c r="R2" s="742"/>
    </row>
    <row r="3" spans="1:18" s="743" customFormat="1" ht="45.6" customHeight="1">
      <c r="A3" s="1188" t="s">
        <v>458</v>
      </c>
      <c r="B3" s="1188" t="s">
        <v>534</v>
      </c>
      <c r="C3" s="1189" t="s">
        <v>518</v>
      </c>
      <c r="D3" s="1190"/>
      <c r="E3" s="1191"/>
      <c r="F3" s="1188" t="s">
        <v>520</v>
      </c>
      <c r="G3" s="1188"/>
      <c r="H3" s="1188"/>
      <c r="I3" s="1189" t="s">
        <v>530</v>
      </c>
      <c r="J3" s="1190"/>
      <c r="K3" s="1191"/>
      <c r="L3" s="1189" t="s">
        <v>90</v>
      </c>
      <c r="M3" s="1191"/>
      <c r="N3" s="1189" t="s">
        <v>537</v>
      </c>
      <c r="O3" s="1191"/>
    </row>
    <row r="4" spans="1:18" s="743" customFormat="1" ht="47.25">
      <c r="A4" s="1188"/>
      <c r="B4" s="1188"/>
      <c r="C4" s="744" t="s">
        <v>957</v>
      </c>
      <c r="D4" s="744" t="s">
        <v>535</v>
      </c>
      <c r="E4" s="745" t="s">
        <v>997</v>
      </c>
      <c r="F4" s="744" t="s">
        <v>957</v>
      </c>
      <c r="G4" s="744" t="s">
        <v>535</v>
      </c>
      <c r="H4" s="745" t="s">
        <v>997</v>
      </c>
      <c r="I4" s="746" t="s">
        <v>957</v>
      </c>
      <c r="J4" s="746" t="s">
        <v>535</v>
      </c>
      <c r="K4" s="746" t="s">
        <v>998</v>
      </c>
      <c r="L4" s="746" t="s">
        <v>535</v>
      </c>
      <c r="M4" s="746" t="s">
        <v>998</v>
      </c>
      <c r="N4" s="746" t="s">
        <v>759</v>
      </c>
      <c r="O4" s="745" t="s">
        <v>999</v>
      </c>
    </row>
    <row r="5" spans="1:18" s="749" customFormat="1" ht="15" customHeight="1">
      <c r="A5" s="747" t="s">
        <v>95</v>
      </c>
      <c r="B5" s="270">
        <v>255</v>
      </c>
      <c r="C5" s="270">
        <v>431.95000000000005</v>
      </c>
      <c r="D5" s="270">
        <v>43195</v>
      </c>
      <c r="E5" s="270">
        <v>4853.2277000000004</v>
      </c>
      <c r="F5" s="270">
        <v>1.2889000000000002E-3</v>
      </c>
      <c r="G5" s="270">
        <v>12844</v>
      </c>
      <c r="H5" s="270">
        <v>622.93959600000017</v>
      </c>
      <c r="I5" s="270">
        <v>0.11</v>
      </c>
      <c r="J5" s="270">
        <v>44</v>
      </c>
      <c r="K5" s="270">
        <v>7.5523999999999996</v>
      </c>
      <c r="L5" s="270">
        <v>56083</v>
      </c>
      <c r="M5" s="270">
        <v>5483.719696000001</v>
      </c>
      <c r="N5" s="748">
        <v>51</v>
      </c>
      <c r="O5" s="748">
        <v>5.97</v>
      </c>
    </row>
    <row r="6" spans="1:18" s="750" customFormat="1">
      <c r="A6" s="271" t="s">
        <v>96</v>
      </c>
      <c r="B6" s="748">
        <v>196</v>
      </c>
      <c r="C6" s="748">
        <v>170.57999999999998</v>
      </c>
      <c r="D6" s="748">
        <v>17071</v>
      </c>
      <c r="E6" s="748">
        <v>2239.5439399999996</v>
      </c>
      <c r="F6" s="748">
        <v>6.7182999999999997E-5</v>
      </c>
      <c r="G6" s="748">
        <v>13925</v>
      </c>
      <c r="H6" s="748">
        <v>30.051938699999994</v>
      </c>
      <c r="I6" s="748">
        <v>0</v>
      </c>
      <c r="J6" s="748">
        <v>0</v>
      </c>
      <c r="K6" s="748">
        <v>0</v>
      </c>
      <c r="L6" s="748">
        <v>30996</v>
      </c>
      <c r="M6" s="748">
        <v>2269.8958787000001</v>
      </c>
      <c r="N6" s="748">
        <v>0</v>
      </c>
      <c r="O6" s="748">
        <v>0</v>
      </c>
    </row>
    <row r="7" spans="1:18" s="753" customFormat="1">
      <c r="A7" s="751">
        <v>44288</v>
      </c>
      <c r="B7" s="752">
        <v>21</v>
      </c>
      <c r="C7" s="752">
        <v>46.08</v>
      </c>
      <c r="D7" s="752">
        <v>4608</v>
      </c>
      <c r="E7" s="752">
        <v>592.6947399999998</v>
      </c>
      <c r="F7" s="752">
        <v>1.3499999999999994E-5</v>
      </c>
      <c r="G7" s="752">
        <v>135</v>
      </c>
      <c r="H7" s="752">
        <v>6.284978999999999</v>
      </c>
      <c r="I7" s="752">
        <v>0</v>
      </c>
      <c r="J7" s="752">
        <v>0</v>
      </c>
      <c r="K7" s="752">
        <v>0</v>
      </c>
      <c r="L7" s="752">
        <v>4743</v>
      </c>
      <c r="M7" s="752">
        <v>598.97971899999982</v>
      </c>
      <c r="N7" s="752">
        <v>135</v>
      </c>
      <c r="O7" s="752">
        <v>18.489999999999998</v>
      </c>
    </row>
    <row r="8" spans="1:18" s="753" customFormat="1">
      <c r="A8" s="751">
        <v>44319</v>
      </c>
      <c r="B8" s="752">
        <v>21</v>
      </c>
      <c r="C8" s="752">
        <v>22.18</v>
      </c>
      <c r="D8" s="752">
        <v>2218</v>
      </c>
      <c r="E8" s="752">
        <v>307.17788999999988</v>
      </c>
      <c r="F8" s="752">
        <v>1.3499999999999994E-5</v>
      </c>
      <c r="G8" s="752">
        <v>135</v>
      </c>
      <c r="H8" s="752">
        <v>6.4907739999999965</v>
      </c>
      <c r="I8" s="752">
        <v>0</v>
      </c>
      <c r="J8" s="752">
        <v>0</v>
      </c>
      <c r="K8" s="752">
        <v>0</v>
      </c>
      <c r="L8" s="752">
        <v>2353</v>
      </c>
      <c r="M8" s="752">
        <v>313.66866399999986</v>
      </c>
      <c r="N8" s="752">
        <v>21</v>
      </c>
      <c r="O8" s="752">
        <v>1.61</v>
      </c>
    </row>
    <row r="9" spans="1:18" s="753" customFormat="1">
      <c r="A9" s="751">
        <v>44349</v>
      </c>
      <c r="B9" s="752">
        <v>22</v>
      </c>
      <c r="C9" s="752">
        <v>32</v>
      </c>
      <c r="D9" s="752">
        <v>3213</v>
      </c>
      <c r="E9" s="752">
        <v>415</v>
      </c>
      <c r="F9" s="752">
        <v>2.0000000000000002E-5</v>
      </c>
      <c r="G9" s="752">
        <v>8421</v>
      </c>
      <c r="H9" s="752">
        <v>7.7</v>
      </c>
      <c r="I9" s="752">
        <v>0</v>
      </c>
      <c r="J9" s="752">
        <v>0</v>
      </c>
      <c r="K9" s="752">
        <v>0</v>
      </c>
      <c r="L9" s="752">
        <v>11634</v>
      </c>
      <c r="M9" s="752">
        <v>423</v>
      </c>
      <c r="N9" s="752">
        <v>242</v>
      </c>
      <c r="O9" s="752">
        <v>2.27</v>
      </c>
    </row>
    <row r="10" spans="1:18" s="753" customFormat="1">
      <c r="A10" s="751">
        <v>44408</v>
      </c>
      <c r="B10" s="752">
        <v>22</v>
      </c>
      <c r="C10" s="752">
        <v>51.72</v>
      </c>
      <c r="D10" s="752">
        <v>5172</v>
      </c>
      <c r="E10" s="752">
        <v>671.72671000000003</v>
      </c>
      <c r="F10" s="752">
        <v>8.7770000000000008E-6</v>
      </c>
      <c r="G10" s="752">
        <v>5114</v>
      </c>
      <c r="H10" s="752">
        <v>4.1648215999999998</v>
      </c>
      <c r="I10" s="752">
        <v>0</v>
      </c>
      <c r="J10" s="752">
        <v>0</v>
      </c>
      <c r="K10" s="752">
        <v>0</v>
      </c>
      <c r="L10" s="752">
        <v>10286</v>
      </c>
      <c r="M10" s="752">
        <v>675.89153160000001</v>
      </c>
      <c r="N10" s="752">
        <v>143</v>
      </c>
      <c r="O10" s="752">
        <v>1.04</v>
      </c>
    </row>
    <row r="11" spans="1:18" s="753" customFormat="1">
      <c r="A11" s="751">
        <v>44439</v>
      </c>
      <c r="B11" s="752">
        <v>22</v>
      </c>
      <c r="C11" s="752">
        <v>18.600000000000001</v>
      </c>
      <c r="D11" s="752">
        <v>1860</v>
      </c>
      <c r="E11" s="752">
        <v>252.94460000000001</v>
      </c>
      <c r="F11" s="752">
        <v>2.6059999999999997E-6</v>
      </c>
      <c r="G11" s="752">
        <v>32</v>
      </c>
      <c r="H11" s="752">
        <v>1.2277750999999995</v>
      </c>
      <c r="I11" s="752">
        <v>0</v>
      </c>
      <c r="J11" s="752">
        <v>0</v>
      </c>
      <c r="K11" s="752">
        <v>0</v>
      </c>
      <c r="L11" s="752">
        <v>1892</v>
      </c>
      <c r="M11" s="752">
        <v>254.17237510000001</v>
      </c>
      <c r="N11" s="752">
        <v>0</v>
      </c>
      <c r="O11" s="752">
        <v>0</v>
      </c>
    </row>
    <row r="12" spans="1:18" s="753" customFormat="1">
      <c r="A12" s="751">
        <v>44469</v>
      </c>
      <c r="B12" s="752">
        <v>22</v>
      </c>
      <c r="C12" s="752">
        <v>0</v>
      </c>
      <c r="D12" s="752">
        <v>0</v>
      </c>
      <c r="E12" s="752">
        <v>0</v>
      </c>
      <c r="F12" s="752">
        <v>2.2999999999999996E-6</v>
      </c>
      <c r="G12" s="752">
        <v>23</v>
      </c>
      <c r="H12" s="752">
        <v>1.0724889999999996</v>
      </c>
      <c r="I12" s="752">
        <v>0</v>
      </c>
      <c r="J12" s="752">
        <v>0</v>
      </c>
      <c r="K12" s="752">
        <v>0</v>
      </c>
      <c r="L12" s="752">
        <v>23</v>
      </c>
      <c r="M12" s="752">
        <v>1.0724889999999996</v>
      </c>
      <c r="N12" s="752">
        <v>1</v>
      </c>
      <c r="O12" s="752">
        <v>4.6092000000000001E-2</v>
      </c>
    </row>
    <row r="13" spans="1:18" s="753" customFormat="1">
      <c r="A13" s="751">
        <v>44500</v>
      </c>
      <c r="B13" s="752">
        <v>21</v>
      </c>
      <c r="C13" s="752">
        <v>0</v>
      </c>
      <c r="D13" s="752">
        <v>0</v>
      </c>
      <c r="E13" s="752">
        <v>0</v>
      </c>
      <c r="F13" s="752">
        <v>2.099999999999999E-6</v>
      </c>
      <c r="G13" s="752">
        <v>21</v>
      </c>
      <c r="H13" s="752">
        <v>0.99556400000000023</v>
      </c>
      <c r="I13" s="752">
        <v>0</v>
      </c>
      <c r="J13" s="752">
        <v>0</v>
      </c>
      <c r="K13" s="752">
        <v>0</v>
      </c>
      <c r="L13" s="752">
        <v>21</v>
      </c>
      <c r="M13" s="752">
        <v>0.99556400000000023</v>
      </c>
      <c r="N13" s="752">
        <v>0</v>
      </c>
      <c r="O13" s="752">
        <v>0</v>
      </c>
    </row>
    <row r="14" spans="1:18" s="753" customFormat="1">
      <c r="A14" s="751">
        <v>44530</v>
      </c>
      <c r="B14" s="752">
        <v>22</v>
      </c>
      <c r="C14" s="752">
        <v>0</v>
      </c>
      <c r="D14" s="752">
        <v>0</v>
      </c>
      <c r="E14" s="752">
        <v>0</v>
      </c>
      <c r="F14" s="752">
        <v>2.1999999999999993E-6</v>
      </c>
      <c r="G14" s="752">
        <v>22</v>
      </c>
      <c r="H14" s="752">
        <v>1.0610160000000002</v>
      </c>
      <c r="I14" s="752">
        <v>0</v>
      </c>
      <c r="J14" s="752">
        <v>0</v>
      </c>
      <c r="K14" s="752">
        <v>0</v>
      </c>
      <c r="L14" s="752">
        <v>22</v>
      </c>
      <c r="M14" s="752">
        <v>1.0610160000000002</v>
      </c>
      <c r="N14" s="752">
        <v>0</v>
      </c>
      <c r="O14" s="752">
        <v>0</v>
      </c>
    </row>
    <row r="15" spans="1:18" s="753" customFormat="1">
      <c r="A15" s="751">
        <v>44561</v>
      </c>
      <c r="B15" s="752">
        <v>23</v>
      </c>
      <c r="C15" s="752">
        <v>0</v>
      </c>
      <c r="D15" s="752">
        <v>0</v>
      </c>
      <c r="E15" s="752">
        <v>0</v>
      </c>
      <c r="F15" s="752">
        <v>2.1999999999999993E-6</v>
      </c>
      <c r="G15" s="752">
        <v>22</v>
      </c>
      <c r="H15" s="752">
        <v>1.0545200000000001</v>
      </c>
      <c r="I15" s="752">
        <v>0</v>
      </c>
      <c r="J15" s="752">
        <v>0</v>
      </c>
      <c r="K15" s="752">
        <v>0</v>
      </c>
      <c r="L15" s="752">
        <v>22</v>
      </c>
      <c r="M15" s="752">
        <v>1.0545200000000001</v>
      </c>
      <c r="N15" s="752">
        <v>0</v>
      </c>
      <c r="O15" s="752">
        <v>0</v>
      </c>
    </row>
    <row r="16" spans="1:18" s="753" customFormat="1"/>
    <row r="17" spans="1:18" s="743" customFormat="1" ht="18.75">
      <c r="A17" s="1174" t="s">
        <v>517</v>
      </c>
      <c r="B17" s="1175"/>
      <c r="C17" s="1175"/>
      <c r="D17" s="1175"/>
      <c r="E17" s="1175"/>
      <c r="F17" s="1175"/>
      <c r="G17" s="1175"/>
      <c r="H17" s="1175"/>
      <c r="I17" s="1175"/>
      <c r="J17" s="1176"/>
      <c r="L17" s="753"/>
      <c r="M17" s="753"/>
      <c r="N17" s="753"/>
      <c r="P17" s="754"/>
    </row>
    <row r="18" spans="1:18" s="743" customFormat="1" ht="31.5" customHeight="1">
      <c r="A18" s="1177" t="s">
        <v>743</v>
      </c>
      <c r="B18" s="1177" t="s">
        <v>534</v>
      </c>
      <c r="C18" s="1178" t="s">
        <v>523</v>
      </c>
      <c r="D18" s="1178"/>
      <c r="E18" s="1178"/>
      <c r="F18" s="1178"/>
      <c r="G18" s="1178" t="s">
        <v>90</v>
      </c>
      <c r="H18" s="1179"/>
      <c r="I18" s="1178" t="s">
        <v>537</v>
      </c>
      <c r="J18" s="1178"/>
      <c r="L18" s="755"/>
      <c r="M18" s="755"/>
      <c r="N18" s="753"/>
    </row>
    <row r="19" spans="1:18" s="743" customFormat="1" ht="21" customHeight="1">
      <c r="A19" s="1177"/>
      <c r="B19" s="1177"/>
      <c r="C19" s="1180" t="s">
        <v>745</v>
      </c>
      <c r="D19" s="1180"/>
      <c r="E19" s="1180" t="s">
        <v>746</v>
      </c>
      <c r="F19" s="1180"/>
      <c r="G19" s="1181" t="s">
        <v>535</v>
      </c>
      <c r="H19" s="1183" t="s">
        <v>1000</v>
      </c>
      <c r="I19" s="1185" t="s">
        <v>759</v>
      </c>
      <c r="J19" s="1177" t="s">
        <v>760</v>
      </c>
      <c r="L19" s="753"/>
      <c r="M19" s="753"/>
      <c r="N19" s="753"/>
    </row>
    <row r="20" spans="1:18" s="743" customFormat="1" ht="48" customHeight="1">
      <c r="A20" s="1177"/>
      <c r="B20" s="1177"/>
      <c r="C20" s="626" t="s">
        <v>535</v>
      </c>
      <c r="D20" s="746" t="s">
        <v>998</v>
      </c>
      <c r="E20" s="626" t="s">
        <v>535</v>
      </c>
      <c r="F20" s="746" t="s">
        <v>998</v>
      </c>
      <c r="G20" s="1182"/>
      <c r="H20" s="1184"/>
      <c r="I20" s="1186"/>
      <c r="J20" s="1177"/>
      <c r="L20" s="753"/>
      <c r="M20" s="753"/>
      <c r="N20" s="753"/>
      <c r="O20" s="756"/>
      <c r="P20" s="756"/>
      <c r="Q20" s="743" t="s">
        <v>738</v>
      </c>
    </row>
    <row r="21" spans="1:18" s="743" customFormat="1">
      <c r="A21" s="757" t="s">
        <v>95</v>
      </c>
      <c r="B21" s="758">
        <v>216</v>
      </c>
      <c r="C21" s="758">
        <v>274888</v>
      </c>
      <c r="D21" s="758">
        <v>13925.047587999999</v>
      </c>
      <c r="E21" s="758">
        <v>168272</v>
      </c>
      <c r="F21" s="758">
        <v>8430.2403945000005</v>
      </c>
      <c r="G21" s="758">
        <v>443160</v>
      </c>
      <c r="H21" s="758">
        <v>22355.287982499995</v>
      </c>
      <c r="I21" s="759">
        <v>1152</v>
      </c>
      <c r="J21" s="758">
        <v>69.87</v>
      </c>
      <c r="L21" s="753"/>
      <c r="M21" s="753"/>
      <c r="N21" s="753"/>
      <c r="O21" s="756"/>
      <c r="P21" s="756"/>
    </row>
    <row r="22" spans="1:18" s="743" customFormat="1">
      <c r="A22" s="760" t="s">
        <v>96</v>
      </c>
      <c r="B22" s="761">
        <v>196</v>
      </c>
      <c r="C22" s="761">
        <v>125674</v>
      </c>
      <c r="D22" s="761">
        <v>6106.6227499999995</v>
      </c>
      <c r="E22" s="761">
        <v>113054</v>
      </c>
      <c r="F22" s="761">
        <v>5301.6208769999976</v>
      </c>
      <c r="G22" s="761">
        <v>238728</v>
      </c>
      <c r="H22" s="761">
        <v>11408.243611999995</v>
      </c>
      <c r="I22" s="761">
        <v>3779</v>
      </c>
      <c r="J22" s="761">
        <v>181.64</v>
      </c>
      <c r="L22" s="753"/>
      <c r="M22" s="756"/>
      <c r="N22" s="753"/>
      <c r="O22" s="756"/>
      <c r="P22" s="756"/>
    </row>
    <row r="23" spans="1:18" s="743" customFormat="1">
      <c r="A23" s="762">
        <v>44287</v>
      </c>
      <c r="B23" s="763">
        <v>21</v>
      </c>
      <c r="C23" s="764">
        <v>11444</v>
      </c>
      <c r="D23" s="764">
        <v>539.88933249999945</v>
      </c>
      <c r="E23" s="764">
        <v>8946</v>
      </c>
      <c r="F23" s="764">
        <v>410.77700650000031</v>
      </c>
      <c r="G23" s="764">
        <v>20390</v>
      </c>
      <c r="H23" s="764">
        <v>950.66633899999977</v>
      </c>
      <c r="I23" s="763">
        <v>3948</v>
      </c>
      <c r="J23" s="763">
        <v>186.77574999999999</v>
      </c>
      <c r="L23" s="753"/>
      <c r="M23" s="753"/>
      <c r="N23" s="756"/>
      <c r="O23" s="756"/>
      <c r="P23" s="756"/>
    </row>
    <row r="24" spans="1:18" s="743" customFormat="1">
      <c r="A24" s="762">
        <v>44317</v>
      </c>
      <c r="B24" s="763">
        <v>21</v>
      </c>
      <c r="C24" s="764">
        <v>10137</v>
      </c>
      <c r="D24" s="764">
        <v>494.35645300000016</v>
      </c>
      <c r="E24" s="764">
        <v>7431</v>
      </c>
      <c r="F24" s="764">
        <v>351.85781449999985</v>
      </c>
      <c r="G24" s="764">
        <v>17568</v>
      </c>
      <c r="H24" s="764">
        <v>846.21426750000001</v>
      </c>
      <c r="I24" s="763">
        <v>2388</v>
      </c>
      <c r="J24" s="763">
        <v>115.63</v>
      </c>
      <c r="L24" s="753"/>
      <c r="M24" s="753"/>
      <c r="N24" s="756"/>
      <c r="O24" s="756"/>
      <c r="P24" s="756"/>
    </row>
    <row r="25" spans="1:18" s="743" customFormat="1">
      <c r="A25" s="762">
        <v>44349</v>
      </c>
      <c r="B25" s="763">
        <v>22</v>
      </c>
      <c r="C25" s="764">
        <v>9004</v>
      </c>
      <c r="D25" s="764">
        <v>440.34205600000001</v>
      </c>
      <c r="E25" s="764">
        <v>5401</v>
      </c>
      <c r="F25" s="764">
        <v>258.92885899999999</v>
      </c>
      <c r="G25" s="764">
        <v>14405</v>
      </c>
      <c r="H25" s="764">
        <v>699.27089999999998</v>
      </c>
      <c r="I25" s="763">
        <v>1297</v>
      </c>
      <c r="J25" s="763">
        <v>60.8</v>
      </c>
      <c r="L25" s="753"/>
      <c r="M25" s="753"/>
      <c r="N25" s="756"/>
      <c r="O25" s="756"/>
      <c r="P25" s="756"/>
    </row>
    <row r="26" spans="1:18" s="743" customFormat="1">
      <c r="A26" s="762">
        <v>44408</v>
      </c>
      <c r="B26" s="763">
        <v>22</v>
      </c>
      <c r="C26" s="764">
        <v>11974</v>
      </c>
      <c r="D26" s="764">
        <v>583.74685349999959</v>
      </c>
      <c r="E26" s="764">
        <v>6587</v>
      </c>
      <c r="F26" s="764">
        <v>310.82195249999967</v>
      </c>
      <c r="G26" s="764">
        <v>18561</v>
      </c>
      <c r="H26" s="764">
        <v>894.56880599999931</v>
      </c>
      <c r="I26" s="763">
        <v>1516</v>
      </c>
      <c r="J26" s="763">
        <v>73.586750000000009</v>
      </c>
      <c r="L26" s="753"/>
      <c r="M26" s="753"/>
      <c r="N26" s="756"/>
      <c r="O26" s="756"/>
      <c r="P26" s="756"/>
    </row>
    <row r="27" spans="1:18" s="743" customFormat="1">
      <c r="A27" s="762">
        <v>44439</v>
      </c>
      <c r="B27" s="763">
        <v>22</v>
      </c>
      <c r="C27" s="764">
        <v>16764</v>
      </c>
      <c r="D27" s="764">
        <v>812.08522950000031</v>
      </c>
      <c r="E27" s="764">
        <v>13767</v>
      </c>
      <c r="F27" s="764">
        <v>649.15444299999911</v>
      </c>
      <c r="G27" s="764">
        <v>30531</v>
      </c>
      <c r="H27" s="764">
        <v>1461.2396724999994</v>
      </c>
      <c r="I27" s="763">
        <v>4149</v>
      </c>
      <c r="J27" s="763">
        <v>196.14049999999997</v>
      </c>
      <c r="L27" s="753"/>
      <c r="M27" s="753"/>
      <c r="N27" s="756"/>
      <c r="O27" s="756"/>
      <c r="P27" s="756"/>
    </row>
    <row r="28" spans="1:18" s="743" customFormat="1">
      <c r="A28" s="762">
        <v>44469</v>
      </c>
      <c r="B28" s="763">
        <v>22</v>
      </c>
      <c r="C28" s="764">
        <v>17493</v>
      </c>
      <c r="D28" s="764">
        <v>837.90842599999939</v>
      </c>
      <c r="E28" s="764">
        <v>18350</v>
      </c>
      <c r="F28" s="764">
        <v>851.62612799999999</v>
      </c>
      <c r="G28" s="764">
        <v>35843</v>
      </c>
      <c r="H28" s="764">
        <v>1689.5345539999994</v>
      </c>
      <c r="I28" s="763">
        <v>5405</v>
      </c>
      <c r="J28" s="763">
        <v>251.20699999999997</v>
      </c>
      <c r="L28" s="753"/>
      <c r="M28" s="753"/>
      <c r="N28" s="756"/>
      <c r="O28" s="756"/>
      <c r="P28" s="756"/>
    </row>
    <row r="29" spans="1:18" s="743" customFormat="1">
      <c r="A29" s="762">
        <v>44500</v>
      </c>
      <c r="B29" s="763">
        <v>21</v>
      </c>
      <c r="C29" s="764">
        <v>14806</v>
      </c>
      <c r="D29" s="764">
        <v>714.43395600000008</v>
      </c>
      <c r="E29" s="764">
        <v>17898</v>
      </c>
      <c r="F29" s="764">
        <v>829.9953754999982</v>
      </c>
      <c r="G29" s="764">
        <v>32704</v>
      </c>
      <c r="H29" s="764">
        <v>1544.4293314999982</v>
      </c>
      <c r="I29" s="763">
        <v>4001</v>
      </c>
      <c r="J29" s="763">
        <v>187.86075</v>
      </c>
      <c r="L29" s="753"/>
      <c r="M29" s="753"/>
      <c r="N29" s="756"/>
      <c r="O29" s="756"/>
      <c r="P29" s="756"/>
    </row>
    <row r="30" spans="1:18" s="743" customFormat="1">
      <c r="A30" s="762">
        <v>44530</v>
      </c>
      <c r="B30" s="763">
        <v>22</v>
      </c>
      <c r="C30" s="764">
        <v>18086</v>
      </c>
      <c r="D30" s="764">
        <v>894.32280999999955</v>
      </c>
      <c r="E30" s="764">
        <v>16790</v>
      </c>
      <c r="F30" s="764">
        <v>796.6178370000008</v>
      </c>
      <c r="G30" s="764">
        <v>34876</v>
      </c>
      <c r="H30" s="764">
        <v>1690.9406470000004</v>
      </c>
      <c r="I30" s="763">
        <v>5023</v>
      </c>
      <c r="J30" s="763">
        <v>241.39</v>
      </c>
      <c r="L30" s="753"/>
      <c r="M30" s="753"/>
      <c r="N30" s="756"/>
      <c r="O30" s="756"/>
      <c r="P30" s="756"/>
    </row>
    <row r="31" spans="1:18" s="743" customFormat="1">
      <c r="A31" s="762">
        <v>44561</v>
      </c>
      <c r="B31" s="763">
        <v>23</v>
      </c>
      <c r="C31" s="764">
        <v>15966</v>
      </c>
      <c r="D31" s="764">
        <v>789.53763350000088</v>
      </c>
      <c r="E31" s="764">
        <v>17884</v>
      </c>
      <c r="F31" s="764">
        <v>841.84146099999998</v>
      </c>
      <c r="G31" s="764">
        <v>33850</v>
      </c>
      <c r="H31" s="764">
        <v>1631.379094500001</v>
      </c>
      <c r="I31" s="763">
        <v>3779</v>
      </c>
      <c r="J31" s="763">
        <v>181.64</v>
      </c>
      <c r="L31" s="753"/>
      <c r="M31" s="753"/>
      <c r="N31" s="756"/>
      <c r="O31" s="756"/>
      <c r="P31" s="756"/>
    </row>
    <row r="32" spans="1:18" s="753" customFormat="1">
      <c r="A32" s="765" t="s">
        <v>1103</v>
      </c>
      <c r="B32" s="766"/>
      <c r="C32" s="766"/>
      <c r="D32" s="766"/>
      <c r="E32" s="766"/>
      <c r="F32" s="767"/>
      <c r="G32" s="767"/>
      <c r="H32" s="768"/>
      <c r="I32" s="767"/>
      <c r="J32" s="767"/>
      <c r="K32" s="769"/>
      <c r="L32" s="769"/>
      <c r="M32" s="769"/>
      <c r="N32" s="769"/>
      <c r="O32" s="769"/>
      <c r="P32" s="770"/>
      <c r="Q32" s="755"/>
      <c r="R32" s="755"/>
    </row>
    <row r="33" spans="1:21" s="743" customFormat="1">
      <c r="A33" s="771" t="s">
        <v>171</v>
      </c>
      <c r="L33" s="753"/>
      <c r="M33" s="753"/>
      <c r="N33" s="753"/>
      <c r="S33" s="772"/>
      <c r="T33" s="772"/>
      <c r="U33" s="772"/>
    </row>
    <row r="34" spans="1:21">
      <c r="A34" s="411" t="s">
        <v>979</v>
      </c>
      <c r="B34" s="272"/>
      <c r="C34" s="272"/>
      <c r="D34" s="272"/>
      <c r="E34" s="272"/>
      <c r="F34" s="412"/>
      <c r="G34" s="412"/>
      <c r="H34" s="412"/>
      <c r="I34" s="412"/>
      <c r="J34" s="412"/>
      <c r="K34" s="410"/>
      <c r="L34" s="410"/>
      <c r="M34" s="410"/>
      <c r="N34" s="410"/>
      <c r="O34" s="410"/>
      <c r="P34" s="410"/>
      <c r="Q34" s="409"/>
      <c r="R34" s="409"/>
    </row>
    <row r="35" spans="1:21">
      <c r="A35" s="411" t="s">
        <v>951</v>
      </c>
      <c r="B35" s="272"/>
      <c r="C35" s="272"/>
      <c r="D35" s="272"/>
      <c r="E35" s="272"/>
      <c r="F35" s="412"/>
      <c r="G35" s="412"/>
      <c r="H35" s="412"/>
      <c r="I35" s="412"/>
      <c r="J35" s="412"/>
      <c r="K35" s="409"/>
      <c r="O35" s="409"/>
      <c r="P35" s="409"/>
      <c r="Q35" s="409"/>
      <c r="R35" s="409"/>
    </row>
    <row r="36" spans="1:21">
      <c r="S36" s="413"/>
      <c r="T36" s="413"/>
      <c r="U36" s="413"/>
    </row>
  </sheetData>
  <mergeCells count="20">
    <mergeCell ref="A2:O2"/>
    <mergeCell ref="A3:A4"/>
    <mergeCell ref="B3:B4"/>
    <mergeCell ref="C3:E3"/>
    <mergeCell ref="F3:H3"/>
    <mergeCell ref="I3:K3"/>
    <mergeCell ref="L3:M3"/>
    <mergeCell ref="N3:O3"/>
    <mergeCell ref="A17:J17"/>
    <mergeCell ref="A18:A20"/>
    <mergeCell ref="B18:B20"/>
    <mergeCell ref="C18:F18"/>
    <mergeCell ref="G18:H18"/>
    <mergeCell ref="I18:J18"/>
    <mergeCell ref="C19:D19"/>
    <mergeCell ref="E19:F19"/>
    <mergeCell ref="G19:G20"/>
    <mergeCell ref="H19:H20"/>
    <mergeCell ref="I19:I20"/>
    <mergeCell ref="J19:J20"/>
  </mergeCells>
  <printOptions horizontalCentered="1"/>
  <pageMargins left="0.7" right="0.7" top="0.75" bottom="0.75" header="0.3" footer="0.3"/>
  <pageSetup scale="5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45" zoomScaleNormal="100" workbookViewId="0">
      <selection activeCell="J64" sqref="J64"/>
    </sheetView>
  </sheetViews>
  <sheetFormatPr defaultColWidth="9.140625" defaultRowHeight="12.75"/>
  <cols>
    <col min="1" max="1" width="11.42578125" style="139" customWidth="1"/>
    <col min="2" max="2" width="11.5703125" style="139" customWidth="1"/>
    <col min="3" max="4" width="8.5703125" style="139" customWidth="1"/>
    <col min="5" max="5" width="12.5703125" style="139" customWidth="1"/>
    <col min="6" max="7" width="8.5703125" style="139" customWidth="1"/>
    <col min="8" max="16384" width="9.140625" style="139"/>
  </cols>
  <sheetData>
    <row r="1" spans="1:7" ht="15.75">
      <c r="A1" s="1192" t="s">
        <v>1007</v>
      </c>
      <c r="B1" s="1193"/>
      <c r="C1" s="1193"/>
      <c r="D1" s="1193"/>
      <c r="E1" s="1193"/>
      <c r="F1" s="1193"/>
      <c r="G1" s="1194"/>
    </row>
    <row r="2" spans="1:7" ht="63">
      <c r="A2" s="273" t="s">
        <v>761</v>
      </c>
      <c r="B2" s="274" t="s">
        <v>765</v>
      </c>
      <c r="C2" s="274" t="s">
        <v>762</v>
      </c>
      <c r="D2" s="274" t="s">
        <v>763</v>
      </c>
      <c r="E2" s="274" t="s">
        <v>764</v>
      </c>
      <c r="F2" s="274" t="s">
        <v>958</v>
      </c>
      <c r="G2" s="274" t="s">
        <v>204</v>
      </c>
    </row>
    <row r="3" spans="1:7" ht="15.75">
      <c r="A3" s="1195" t="s">
        <v>527</v>
      </c>
      <c r="B3" s="1196"/>
      <c r="C3" s="1196"/>
      <c r="D3" s="1196"/>
      <c r="E3" s="1196"/>
      <c r="F3" s="1196"/>
      <c r="G3" s="1197"/>
    </row>
    <row r="4" spans="1:7" s="776" customFormat="1" ht="15">
      <c r="A4" s="773" t="s">
        <v>95</v>
      </c>
      <c r="B4" s="774">
        <v>2.6867356375874827E-5</v>
      </c>
      <c r="C4" s="774">
        <v>4.169899275712627</v>
      </c>
      <c r="D4" s="774">
        <v>33.011500370526889</v>
      </c>
      <c r="E4" s="774">
        <v>2.1358020110021726E-2</v>
      </c>
      <c r="F4" s="775">
        <v>0</v>
      </c>
      <c r="G4" s="774">
        <v>62.797215466294084</v>
      </c>
    </row>
    <row r="5" spans="1:7" s="776" customFormat="1" ht="15">
      <c r="A5" s="773" t="s">
        <v>96</v>
      </c>
      <c r="B5" s="774">
        <v>1.0974061765135633E-3</v>
      </c>
      <c r="C5" s="774">
        <v>3.5000263446348852</v>
      </c>
      <c r="D5" s="774">
        <v>37.545391346510812</v>
      </c>
      <c r="E5" s="774">
        <v>9.132080283876623E-2</v>
      </c>
      <c r="F5" s="775">
        <v>0</v>
      </c>
      <c r="G5" s="774">
        <v>58.86216604430188</v>
      </c>
    </row>
    <row r="6" spans="1:7" s="776" customFormat="1" ht="15">
      <c r="A6" s="794">
        <v>44287</v>
      </c>
      <c r="B6" s="778">
        <v>1.8580804299286E-6</v>
      </c>
      <c r="C6" s="778">
        <v>3.1779975926152502</v>
      </c>
      <c r="D6" s="778">
        <v>29.7793240557953</v>
      </c>
      <c r="E6" s="778">
        <v>4.3492088623338601E-2</v>
      </c>
      <c r="F6" s="779">
        <v>0</v>
      </c>
      <c r="G6" s="778">
        <v>66.999189979126996</v>
      </c>
    </row>
    <row r="7" spans="1:7" s="776" customFormat="1" ht="15">
      <c r="A7" s="794">
        <v>44317</v>
      </c>
      <c r="B7" s="778">
        <v>1.5714665966441094E-5</v>
      </c>
      <c r="C7" s="778">
        <v>3.0545621433846493</v>
      </c>
      <c r="D7" s="778">
        <v>29.406578293870663</v>
      </c>
      <c r="E7" s="778">
        <v>4.3265468675320239E-2</v>
      </c>
      <c r="F7" s="779">
        <v>0</v>
      </c>
      <c r="G7" s="778">
        <v>67.495582869307853</v>
      </c>
    </row>
    <row r="8" spans="1:7" s="776" customFormat="1" ht="15">
      <c r="A8" s="794">
        <v>44348</v>
      </c>
      <c r="B8" s="778">
        <v>5.4884901265590926E-6</v>
      </c>
      <c r="C8" s="778">
        <v>3.7860153742017255</v>
      </c>
      <c r="D8" s="778">
        <v>32.069373260687698</v>
      </c>
      <c r="E8" s="778">
        <v>4.8776211754730653E-2</v>
      </c>
      <c r="F8" s="779">
        <v>0</v>
      </c>
      <c r="G8" s="778">
        <v>64.095836721495914</v>
      </c>
    </row>
    <row r="9" spans="1:7" s="776" customFormat="1" ht="15">
      <c r="A9" s="794">
        <v>44408</v>
      </c>
      <c r="B9" s="778">
        <v>9.3434371436249847E-3</v>
      </c>
      <c r="C9" s="778">
        <v>4.0407626114122364</v>
      </c>
      <c r="D9" s="778">
        <v>32.907480392788095</v>
      </c>
      <c r="E9" s="778">
        <v>0.20933508284083699</v>
      </c>
      <c r="F9" s="779">
        <v>0</v>
      </c>
      <c r="G9" s="778">
        <v>62.833079927222954</v>
      </c>
    </row>
    <row r="10" spans="1:7" s="776" customFormat="1" ht="15">
      <c r="A10" s="794">
        <v>44409</v>
      </c>
      <c r="B10" s="778">
        <v>2.3229739998574593E-4</v>
      </c>
      <c r="C10" s="778">
        <v>3.6975949775194334</v>
      </c>
      <c r="D10" s="778">
        <v>34.864479960449174</v>
      </c>
      <c r="E10" s="778">
        <v>5.6074959595281221E-2</v>
      </c>
      <c r="F10" s="779">
        <v>0</v>
      </c>
      <c r="G10" s="778">
        <v>61.381620773692958</v>
      </c>
    </row>
    <row r="11" spans="1:7" s="776" customFormat="1" ht="15">
      <c r="A11" s="794">
        <v>44440</v>
      </c>
      <c r="B11" s="778">
        <v>6.9164592955080385E-5</v>
      </c>
      <c r="C11" s="778">
        <v>3.847563922340612</v>
      </c>
      <c r="D11" s="778">
        <v>34.762090515011181</v>
      </c>
      <c r="E11" s="778">
        <v>0.12596431970882846</v>
      </c>
      <c r="F11" s="779">
        <v>0</v>
      </c>
      <c r="G11" s="778">
        <v>61.264318181104748</v>
      </c>
    </row>
    <row r="12" spans="1:7" s="776" customFormat="1" ht="15">
      <c r="A12" s="794">
        <v>44470</v>
      </c>
      <c r="B12" s="778">
        <v>1.1262896780399784E-4</v>
      </c>
      <c r="C12" s="778">
        <v>3.1952768170590473</v>
      </c>
      <c r="D12" s="778">
        <v>46.932884767152267</v>
      </c>
      <c r="E12" s="778">
        <v>6.606166203093472E-2</v>
      </c>
      <c r="F12" s="779">
        <v>0</v>
      </c>
      <c r="G12" s="778">
        <v>49.805657761571418</v>
      </c>
    </row>
    <row r="13" spans="1:7" s="776" customFormat="1" ht="15">
      <c r="A13" s="794">
        <v>44501</v>
      </c>
      <c r="B13" s="778">
        <v>1.2293470884341626E-5</v>
      </c>
      <c r="C13" s="778">
        <v>3.877102554032779</v>
      </c>
      <c r="D13" s="778">
        <v>46.589265289318064</v>
      </c>
      <c r="E13" s="778">
        <v>0.12270113289661375</v>
      </c>
      <c r="F13" s="779">
        <v>0</v>
      </c>
      <c r="G13" s="778">
        <v>49.410907802752028</v>
      </c>
    </row>
    <row r="14" spans="1:7" s="776" customFormat="1" ht="15">
      <c r="A14" s="794">
        <v>44561</v>
      </c>
      <c r="B14" s="778">
        <v>2.3514371235158112E-5</v>
      </c>
      <c r="C14" s="778">
        <v>2.8737696898861227</v>
      </c>
      <c r="D14" s="778">
        <v>47.480474704677739</v>
      </c>
      <c r="E14" s="778">
        <v>9.9586497430392593E-2</v>
      </c>
      <c r="F14" s="779">
        <v>0</v>
      </c>
      <c r="G14" s="778">
        <v>49.546152647945846</v>
      </c>
    </row>
    <row r="15" spans="1:7" s="776" customFormat="1" ht="15">
      <c r="A15" s="1200" t="s">
        <v>525</v>
      </c>
      <c r="B15" s="1200"/>
      <c r="C15" s="1200"/>
      <c r="D15" s="1200"/>
      <c r="E15" s="1200"/>
      <c r="F15" s="1200"/>
      <c r="G15" s="1200"/>
    </row>
    <row r="16" spans="1:7" s="776" customFormat="1" ht="15">
      <c r="A16" s="780" t="s">
        <v>95</v>
      </c>
      <c r="B16" s="781">
        <v>1.222242951104203E-2</v>
      </c>
      <c r="C16" s="781">
        <v>6.7592057366693883</v>
      </c>
      <c r="D16" s="781">
        <v>42.064123350717026</v>
      </c>
      <c r="E16" s="781">
        <v>2.2119511562098765E-2</v>
      </c>
      <c r="F16" s="782">
        <v>0</v>
      </c>
      <c r="G16" s="781">
        <v>51.142328971539698</v>
      </c>
    </row>
    <row r="17" spans="1:10" s="776" customFormat="1" ht="15">
      <c r="A17" s="777" t="s">
        <v>96</v>
      </c>
      <c r="B17" s="774">
        <v>7.0000000000000007E-2</v>
      </c>
      <c r="C17" s="774">
        <v>6.08</v>
      </c>
      <c r="D17" s="774">
        <v>40.53</v>
      </c>
      <c r="E17" s="774">
        <v>0.13</v>
      </c>
      <c r="F17" s="782">
        <v>0</v>
      </c>
      <c r="G17" s="774">
        <v>53.19</v>
      </c>
      <c r="J17" s="776" t="s">
        <v>738</v>
      </c>
    </row>
    <row r="18" spans="1:10" s="776" customFormat="1" ht="15">
      <c r="A18" s="794">
        <v>44287</v>
      </c>
      <c r="B18" s="778">
        <v>1.2250867861062907E-2</v>
      </c>
      <c r="C18" s="778">
        <v>6.0218441080890956</v>
      </c>
      <c r="D18" s="778">
        <v>42.764596884874997</v>
      </c>
      <c r="E18" s="778">
        <v>0.35668026559396476</v>
      </c>
      <c r="F18" s="779">
        <v>0</v>
      </c>
      <c r="G18" s="778">
        <v>50.844627873580947</v>
      </c>
    </row>
    <row r="19" spans="1:10" s="776" customFormat="1" ht="15">
      <c r="A19" s="794">
        <v>44317</v>
      </c>
      <c r="B19" s="778">
        <v>9.8092563397513197E-3</v>
      </c>
      <c r="C19" s="778">
        <v>5.7362359828351916</v>
      </c>
      <c r="D19" s="778">
        <v>41.308854977409062</v>
      </c>
      <c r="E19" s="778">
        <v>0.25972763189517301</v>
      </c>
      <c r="F19" s="779">
        <v>0</v>
      </c>
      <c r="G19" s="778">
        <v>52.685372151520802</v>
      </c>
    </row>
    <row r="20" spans="1:10" s="776" customFormat="1" ht="15">
      <c r="A20" s="794">
        <v>44348</v>
      </c>
      <c r="B20" s="778">
        <v>2.1366816E-2</v>
      </c>
      <c r="C20" s="778">
        <v>6.559361977</v>
      </c>
      <c r="D20" s="778">
        <v>40.876719719999997</v>
      </c>
      <c r="E20" s="778">
        <v>0.28267928399999998</v>
      </c>
      <c r="F20" s="779">
        <v>0</v>
      </c>
      <c r="G20" s="778">
        <v>52.259872199999997</v>
      </c>
    </row>
    <row r="21" spans="1:10" s="776" customFormat="1" ht="15">
      <c r="A21" s="795">
        <v>44378</v>
      </c>
      <c r="B21" s="778">
        <v>7.1332085782662438E-2</v>
      </c>
      <c r="C21" s="778">
        <v>7.0510615030031296</v>
      </c>
      <c r="D21" s="778">
        <v>40.227984603849883</v>
      </c>
      <c r="E21" s="778">
        <v>0.1577301750741425</v>
      </c>
      <c r="F21" s="779">
        <v>0</v>
      </c>
      <c r="G21" s="778">
        <v>52.494569453613195</v>
      </c>
    </row>
    <row r="22" spans="1:10" s="776" customFormat="1" ht="15">
      <c r="A22" s="795">
        <v>44409</v>
      </c>
      <c r="B22" s="778">
        <v>6.6234821749867168E-2</v>
      </c>
      <c r="C22" s="778">
        <v>5.6125133153182283</v>
      </c>
      <c r="D22" s="778">
        <v>39.191213653194531</v>
      </c>
      <c r="E22" s="778">
        <v>6.2640106046812832E-2</v>
      </c>
      <c r="F22" s="779">
        <v>0</v>
      </c>
      <c r="G22" s="778">
        <v>55.067398103690557</v>
      </c>
    </row>
    <row r="23" spans="1:10" s="776" customFormat="1" ht="15">
      <c r="A23" s="795">
        <v>44440</v>
      </c>
      <c r="B23" s="778">
        <v>9.896136920509932E-2</v>
      </c>
      <c r="C23" s="778">
        <v>5.5156324562655286</v>
      </c>
      <c r="D23" s="778">
        <v>41.319781672504241</v>
      </c>
      <c r="E23" s="778">
        <v>3.8988858106144067E-2</v>
      </c>
      <c r="F23" s="779">
        <v>0</v>
      </c>
      <c r="G23" s="778">
        <v>53.026632598088462</v>
      </c>
    </row>
    <row r="24" spans="1:10" s="776" customFormat="1" ht="15">
      <c r="A24" s="795">
        <v>44470</v>
      </c>
      <c r="B24" s="778">
        <v>0.20598221478721063</v>
      </c>
      <c r="C24" s="778">
        <v>6.9801234280149282</v>
      </c>
      <c r="D24" s="778">
        <v>40.299585540478724</v>
      </c>
      <c r="E24" s="778">
        <v>8.9818946844294808E-3</v>
      </c>
      <c r="F24" s="779">
        <v>0</v>
      </c>
      <c r="G24" s="778">
        <v>52.505326922034747</v>
      </c>
    </row>
    <row r="25" spans="1:10" s="776" customFormat="1" ht="15">
      <c r="A25" s="795">
        <v>44501</v>
      </c>
      <c r="B25" s="778">
        <v>0.08</v>
      </c>
      <c r="C25" s="778">
        <v>6.29</v>
      </c>
      <c r="D25" s="778">
        <v>40.450000000000003</v>
      </c>
      <c r="E25" s="779">
        <v>0</v>
      </c>
      <c r="F25" s="779">
        <v>0</v>
      </c>
      <c r="G25" s="778">
        <v>53.18</v>
      </c>
    </row>
    <row r="26" spans="1:10" s="784" customFormat="1" ht="15">
      <c r="A26" s="796">
        <v>44561</v>
      </c>
      <c r="B26" s="783">
        <v>0.03</v>
      </c>
      <c r="C26" s="783">
        <v>4.9800000000000004</v>
      </c>
      <c r="D26" s="783">
        <v>38.299999999999997</v>
      </c>
      <c r="E26" s="779">
        <v>0.01</v>
      </c>
      <c r="F26" s="779">
        <v>0</v>
      </c>
      <c r="G26" s="783">
        <v>56.68</v>
      </c>
    </row>
    <row r="27" spans="1:10" s="776" customFormat="1" ht="15">
      <c r="A27" s="1200" t="s">
        <v>736</v>
      </c>
      <c r="B27" s="1200"/>
      <c r="C27" s="1200"/>
      <c r="D27" s="1200"/>
      <c r="E27" s="1200"/>
      <c r="F27" s="1200"/>
      <c r="G27" s="1200"/>
    </row>
    <row r="28" spans="1:10" s="776" customFormat="1" ht="15">
      <c r="A28" s="785" t="s">
        <v>95</v>
      </c>
      <c r="B28" s="786">
        <v>0</v>
      </c>
      <c r="C28" s="786">
        <v>0</v>
      </c>
      <c r="D28" s="781">
        <v>66.569999999999993</v>
      </c>
      <c r="E28" s="786">
        <v>0</v>
      </c>
      <c r="F28" s="782">
        <v>0</v>
      </c>
      <c r="G28" s="781">
        <v>33.43</v>
      </c>
    </row>
    <row r="29" spans="1:10" s="776" customFormat="1" ht="15">
      <c r="A29" s="773" t="s">
        <v>96</v>
      </c>
      <c r="B29" s="787">
        <v>0</v>
      </c>
      <c r="C29" s="787">
        <v>0</v>
      </c>
      <c r="D29" s="774">
        <v>20.710447104131759</v>
      </c>
      <c r="E29" s="787">
        <v>0</v>
      </c>
      <c r="F29" s="775">
        <v>0</v>
      </c>
      <c r="G29" s="774">
        <v>79.289552895868226</v>
      </c>
    </row>
    <row r="30" spans="1:10" s="776" customFormat="1" ht="15">
      <c r="A30" s="794">
        <v>44287</v>
      </c>
      <c r="B30" s="788">
        <v>0</v>
      </c>
      <c r="C30" s="788">
        <v>0</v>
      </c>
      <c r="D30" s="778">
        <v>27.23</v>
      </c>
      <c r="E30" s="788">
        <v>0</v>
      </c>
      <c r="F30" s="779">
        <v>0</v>
      </c>
      <c r="G30" s="778">
        <v>72.760000000000005</v>
      </c>
    </row>
    <row r="31" spans="1:10" s="776" customFormat="1" ht="15">
      <c r="A31" s="794">
        <v>44317</v>
      </c>
      <c r="B31" s="788">
        <v>0</v>
      </c>
      <c r="C31" s="788">
        <v>0</v>
      </c>
      <c r="D31" s="778">
        <v>25.65</v>
      </c>
      <c r="E31" s="788">
        <v>0</v>
      </c>
      <c r="F31" s="779">
        <v>0</v>
      </c>
      <c r="G31" s="778">
        <v>74.349999999999994</v>
      </c>
    </row>
    <row r="32" spans="1:10" s="776" customFormat="1" ht="15">
      <c r="A32" s="794">
        <v>44348</v>
      </c>
      <c r="B32" s="788">
        <v>0</v>
      </c>
      <c r="C32" s="788">
        <v>0</v>
      </c>
      <c r="D32" s="778">
        <v>21.407644619560653</v>
      </c>
      <c r="E32" s="788">
        <v>0</v>
      </c>
      <c r="F32" s="779">
        <v>0</v>
      </c>
      <c r="G32" s="778">
        <v>78.592355380439344</v>
      </c>
    </row>
    <row r="33" spans="1:7" s="776" customFormat="1" ht="15">
      <c r="A33" s="794">
        <v>44408</v>
      </c>
      <c r="B33" s="788">
        <v>0</v>
      </c>
      <c r="C33" s="788">
        <v>0</v>
      </c>
      <c r="D33" s="778">
        <v>20.081319177772759</v>
      </c>
      <c r="E33" s="788">
        <v>0</v>
      </c>
      <c r="F33" s="779">
        <v>0</v>
      </c>
      <c r="G33" s="778">
        <v>79.918680822227245</v>
      </c>
    </row>
    <row r="34" spans="1:7" s="776" customFormat="1" ht="15">
      <c r="A34" s="794">
        <v>44409</v>
      </c>
      <c r="B34" s="788">
        <v>0</v>
      </c>
      <c r="C34" s="788">
        <v>0</v>
      </c>
      <c r="D34" s="778">
        <v>12.66</v>
      </c>
      <c r="E34" s="788">
        <v>0</v>
      </c>
      <c r="F34" s="779">
        <v>0</v>
      </c>
      <c r="G34" s="778">
        <v>87.34</v>
      </c>
    </row>
    <row r="35" spans="1:7" s="776" customFormat="1" ht="15">
      <c r="A35" s="794">
        <v>44440</v>
      </c>
      <c r="B35" s="788">
        <v>0</v>
      </c>
      <c r="C35" s="788">
        <v>0</v>
      </c>
      <c r="D35" s="778">
        <v>12.213961074360787</v>
      </c>
      <c r="E35" s="788">
        <v>0</v>
      </c>
      <c r="F35" s="788">
        <v>0</v>
      </c>
      <c r="G35" s="778">
        <v>87.786038925639218</v>
      </c>
    </row>
    <row r="36" spans="1:7" s="784" customFormat="1" ht="15">
      <c r="A36" s="794">
        <v>44470</v>
      </c>
      <c r="B36" s="788">
        <v>0</v>
      </c>
      <c r="C36" s="788">
        <v>0</v>
      </c>
      <c r="D36" s="778">
        <v>25.417225650657365</v>
      </c>
      <c r="E36" s="788">
        <v>0</v>
      </c>
      <c r="F36" s="788">
        <v>0</v>
      </c>
      <c r="G36" s="778">
        <v>74.582774349342657</v>
      </c>
    </row>
    <row r="37" spans="1:7" s="784" customFormat="1" ht="15">
      <c r="A37" s="794">
        <v>44501</v>
      </c>
      <c r="B37" s="788">
        <v>0</v>
      </c>
      <c r="C37" s="788">
        <v>0</v>
      </c>
      <c r="D37" s="778">
        <v>2.27</v>
      </c>
      <c r="E37" s="788">
        <v>0</v>
      </c>
      <c r="F37" s="788">
        <v>0</v>
      </c>
      <c r="G37" s="778">
        <v>97.73</v>
      </c>
    </row>
    <row r="38" spans="1:7" s="784" customFormat="1" ht="15">
      <c r="A38" s="794">
        <v>44561</v>
      </c>
      <c r="B38" s="788">
        <v>0</v>
      </c>
      <c r="C38" s="788">
        <v>0</v>
      </c>
      <c r="D38" s="778">
        <v>4.84</v>
      </c>
      <c r="E38" s="788">
        <v>0</v>
      </c>
      <c r="F38" s="788">
        <v>0</v>
      </c>
      <c r="G38" s="778">
        <v>95.16</v>
      </c>
    </row>
    <row r="39" spans="1:7" s="776" customFormat="1" ht="15">
      <c r="A39" s="1201" t="s">
        <v>136</v>
      </c>
      <c r="B39" s="1201"/>
      <c r="C39" s="1201"/>
      <c r="D39" s="1201"/>
      <c r="E39" s="1201"/>
      <c r="F39" s="1201"/>
      <c r="G39" s="1201"/>
    </row>
    <row r="40" spans="1:7" s="776" customFormat="1" ht="15">
      <c r="A40" s="773" t="s">
        <v>95</v>
      </c>
      <c r="B40" s="774">
        <v>3.3327840364141222E-2</v>
      </c>
      <c r="C40" s="774">
        <v>3.3327840364141222E-2</v>
      </c>
      <c r="D40" s="774">
        <v>4.4109280495423082</v>
      </c>
      <c r="E40" s="774">
        <v>3.3327840364141222E-2</v>
      </c>
      <c r="F40" s="789">
        <v>3.3327840364141222E-2</v>
      </c>
      <c r="G40" s="774">
        <v>95.589071950457694</v>
      </c>
    </row>
    <row r="41" spans="1:7" s="776" customFormat="1" ht="15">
      <c r="A41" s="773" t="s">
        <v>96</v>
      </c>
      <c r="B41" s="774">
        <v>3.3327840364141222E-2</v>
      </c>
      <c r="C41" s="774">
        <v>3.3327840364141222E-2</v>
      </c>
      <c r="D41" s="790">
        <v>2.4728300854881584E-2</v>
      </c>
      <c r="E41" s="774">
        <v>3.3327840364141222E-2</v>
      </c>
      <c r="F41" s="789">
        <v>3.3327840364141222E-2</v>
      </c>
      <c r="G41" s="790">
        <v>99.975271699145097</v>
      </c>
    </row>
    <row r="42" spans="1:7" s="776" customFormat="1" ht="15">
      <c r="A42" s="794">
        <v>44287</v>
      </c>
      <c r="B42" s="778">
        <v>3.3327840364141222E-2</v>
      </c>
      <c r="C42" s="778">
        <v>3.3327840364141222E-2</v>
      </c>
      <c r="D42" s="778">
        <v>2.5832274594006895E-2</v>
      </c>
      <c r="E42" s="778">
        <v>3.3327840364141222E-2</v>
      </c>
      <c r="F42" s="791">
        <v>3.3327840364141222E-2</v>
      </c>
      <c r="G42" s="778">
        <v>99.974167725405991</v>
      </c>
    </row>
    <row r="43" spans="1:7" s="776" customFormat="1" ht="15">
      <c r="A43" s="794">
        <v>44317</v>
      </c>
      <c r="B43" s="788">
        <v>0</v>
      </c>
      <c r="C43" s="788">
        <v>0</v>
      </c>
      <c r="D43" s="778">
        <v>2.4728300854881584E-2</v>
      </c>
      <c r="E43" s="792">
        <v>0</v>
      </c>
      <c r="F43" s="779">
        <v>0</v>
      </c>
      <c r="G43" s="778">
        <v>99.975271699145097</v>
      </c>
    </row>
    <row r="44" spans="1:7" s="776" customFormat="1" ht="15">
      <c r="A44" s="794">
        <v>44348</v>
      </c>
      <c r="B44" s="788">
        <v>0</v>
      </c>
      <c r="C44" s="788">
        <v>0</v>
      </c>
      <c r="D44" s="778">
        <v>1.9897300213747176E-2</v>
      </c>
      <c r="E44" s="792">
        <v>0</v>
      </c>
      <c r="F44" s="779">
        <v>0</v>
      </c>
      <c r="G44" s="778">
        <v>99.980102699786258</v>
      </c>
    </row>
    <row r="45" spans="1:7" s="776" customFormat="1" ht="15">
      <c r="A45" s="794">
        <v>44408</v>
      </c>
      <c r="B45" s="788">
        <v>0</v>
      </c>
      <c r="C45" s="788">
        <v>0</v>
      </c>
      <c r="D45" s="778">
        <v>2.6126439170742689E-2</v>
      </c>
      <c r="E45" s="792">
        <v>0</v>
      </c>
      <c r="F45" s="779">
        <v>0</v>
      </c>
      <c r="G45" s="778">
        <v>99.973873560829261</v>
      </c>
    </row>
    <row r="46" spans="1:7" s="776" customFormat="1" ht="15">
      <c r="A46" s="794">
        <v>44409</v>
      </c>
      <c r="B46" s="788">
        <v>0</v>
      </c>
      <c r="C46" s="788">
        <v>0</v>
      </c>
      <c r="D46" s="778">
        <v>2.2611069405271418E-2</v>
      </c>
      <c r="E46" s="792">
        <v>0</v>
      </c>
      <c r="F46" s="779">
        <v>0</v>
      </c>
      <c r="G46" s="778">
        <v>99.977388930594728</v>
      </c>
    </row>
    <row r="47" spans="1:7" s="776" customFormat="1" ht="15">
      <c r="A47" s="794">
        <v>44440</v>
      </c>
      <c r="B47" s="788">
        <v>0</v>
      </c>
      <c r="C47" s="788">
        <v>0</v>
      </c>
      <c r="D47" s="778">
        <v>1.8406645840409224</v>
      </c>
      <c r="E47" s="792">
        <v>0</v>
      </c>
      <c r="F47" s="779">
        <v>0</v>
      </c>
      <c r="G47" s="778">
        <v>98.159335415959077</v>
      </c>
    </row>
    <row r="48" spans="1:7" s="784" customFormat="1" ht="15">
      <c r="A48" s="794">
        <v>44470</v>
      </c>
      <c r="B48" s="788">
        <v>0</v>
      </c>
      <c r="C48" s="788">
        <v>0</v>
      </c>
      <c r="D48" s="778">
        <v>0.77946960845362701</v>
      </c>
      <c r="E48" s="792">
        <v>0</v>
      </c>
      <c r="F48" s="779">
        <v>0</v>
      </c>
      <c r="G48" s="778">
        <v>99.220530391546362</v>
      </c>
    </row>
    <row r="49" spans="1:10" s="784" customFormat="1" ht="15">
      <c r="A49" s="794">
        <v>44501</v>
      </c>
      <c r="B49" s="788">
        <v>0</v>
      </c>
      <c r="C49" s="788">
        <v>0</v>
      </c>
      <c r="D49" s="778">
        <v>0.13366988053981596</v>
      </c>
      <c r="E49" s="792">
        <v>0</v>
      </c>
      <c r="F49" s="779">
        <v>0</v>
      </c>
      <c r="G49" s="778">
        <v>99.866330119460187</v>
      </c>
    </row>
    <row r="50" spans="1:10" s="784" customFormat="1" ht="15">
      <c r="A50" s="794">
        <v>44561</v>
      </c>
      <c r="B50" s="788">
        <v>0</v>
      </c>
      <c r="C50" s="788">
        <v>1.7416942902641998E-3</v>
      </c>
      <c r="D50" s="778">
        <v>6.5104587511531975E-2</v>
      </c>
      <c r="E50" s="792">
        <v>0</v>
      </c>
      <c r="F50" s="779">
        <v>0</v>
      </c>
      <c r="G50" s="778">
        <v>99.933153718198213</v>
      </c>
    </row>
    <row r="51" spans="1:10" s="776" customFormat="1" ht="15">
      <c r="A51" s="1201" t="s">
        <v>137</v>
      </c>
      <c r="B51" s="1201"/>
      <c r="C51" s="1201"/>
      <c r="D51" s="1201"/>
      <c r="E51" s="1201"/>
      <c r="F51" s="1201"/>
      <c r="G51" s="1201"/>
    </row>
    <row r="52" spans="1:10" s="776" customFormat="1" ht="15">
      <c r="A52" s="773" t="s">
        <v>95</v>
      </c>
      <c r="B52" s="787">
        <v>0</v>
      </c>
      <c r="C52" s="774">
        <v>0.32</v>
      </c>
      <c r="D52" s="774">
        <v>64.64</v>
      </c>
      <c r="E52" s="787">
        <v>0</v>
      </c>
      <c r="F52" s="775">
        <v>0</v>
      </c>
      <c r="G52" s="774">
        <v>35.04</v>
      </c>
    </row>
    <row r="53" spans="1:10" s="776" customFormat="1" ht="15">
      <c r="A53" s="773" t="s">
        <v>96</v>
      </c>
      <c r="B53" s="787">
        <v>0</v>
      </c>
      <c r="C53" s="774">
        <v>3.5257228607377411</v>
      </c>
      <c r="D53" s="774">
        <v>74.973889537951834</v>
      </c>
      <c r="E53" s="787">
        <v>0</v>
      </c>
      <c r="F53" s="787">
        <v>0</v>
      </c>
      <c r="G53" s="774">
        <v>21.500387601310408</v>
      </c>
      <c r="J53" s="776" t="s">
        <v>738</v>
      </c>
    </row>
    <row r="54" spans="1:10" s="776" customFormat="1" ht="15">
      <c r="A54" s="794">
        <v>44287</v>
      </c>
      <c r="B54" s="788">
        <v>0</v>
      </c>
      <c r="C54" s="778">
        <v>5.49</v>
      </c>
      <c r="D54" s="778">
        <v>71.180000000000007</v>
      </c>
      <c r="E54" s="788">
        <v>0</v>
      </c>
      <c r="F54" s="779">
        <v>0</v>
      </c>
      <c r="G54" s="778">
        <v>23.33</v>
      </c>
    </row>
    <row r="55" spans="1:10" s="776" customFormat="1" ht="15">
      <c r="A55" s="794">
        <v>44317</v>
      </c>
      <c r="B55" s="788">
        <v>0</v>
      </c>
      <c r="C55" s="778">
        <v>6.22</v>
      </c>
      <c r="D55" s="778">
        <v>69.849999999999994</v>
      </c>
      <c r="E55" s="788">
        <v>0</v>
      </c>
      <c r="F55" s="779">
        <v>0</v>
      </c>
      <c r="G55" s="778">
        <v>23.93</v>
      </c>
    </row>
    <row r="56" spans="1:10" s="776" customFormat="1" ht="15">
      <c r="A56" s="794">
        <v>44348</v>
      </c>
      <c r="B56" s="788">
        <v>0</v>
      </c>
      <c r="C56" s="778">
        <v>4.1773673076837863</v>
      </c>
      <c r="D56" s="778">
        <v>74.472239485999935</v>
      </c>
      <c r="E56" s="788">
        <v>0</v>
      </c>
      <c r="F56" s="779">
        <v>0</v>
      </c>
      <c r="G56" s="778">
        <v>21.350393206316276</v>
      </c>
    </row>
    <row r="57" spans="1:10" s="776" customFormat="1" ht="15">
      <c r="A57" s="794">
        <v>44408</v>
      </c>
      <c r="B57" s="788">
        <v>0</v>
      </c>
      <c r="C57" s="778">
        <v>3.7899546760256864</v>
      </c>
      <c r="D57" s="778">
        <v>65.940831449623218</v>
      </c>
      <c r="E57" s="788">
        <v>0</v>
      </c>
      <c r="F57" s="779">
        <v>0</v>
      </c>
      <c r="G57" s="778">
        <v>30.269213874351053</v>
      </c>
    </row>
    <row r="58" spans="1:10" s="776" customFormat="1" ht="15">
      <c r="A58" s="794">
        <v>44409</v>
      </c>
      <c r="B58" s="788">
        <v>0</v>
      </c>
      <c r="C58" s="778">
        <v>4.9352775252130625</v>
      </c>
      <c r="D58" s="778">
        <v>76.821358911621971</v>
      </c>
      <c r="E58" s="788">
        <v>0</v>
      </c>
      <c r="F58" s="779">
        <v>0</v>
      </c>
      <c r="G58" s="778">
        <v>18.243363563164941</v>
      </c>
    </row>
    <row r="59" spans="1:10" s="776" customFormat="1" ht="15">
      <c r="A59" s="794">
        <v>44440</v>
      </c>
      <c r="B59" s="788">
        <v>0</v>
      </c>
      <c r="C59" s="778">
        <v>1.71472094121638</v>
      </c>
      <c r="D59" s="778">
        <v>86.038306374783005</v>
      </c>
      <c r="E59" s="788">
        <v>0</v>
      </c>
      <c r="F59" s="779">
        <v>0</v>
      </c>
      <c r="G59" s="778">
        <v>12.2469726840006</v>
      </c>
    </row>
    <row r="60" spans="1:10" s="776" customFormat="1" ht="15">
      <c r="A60" s="794">
        <v>44470</v>
      </c>
      <c r="B60" s="788">
        <v>0</v>
      </c>
      <c r="C60" s="778">
        <v>1.4947717496505153</v>
      </c>
      <c r="D60" s="778">
        <v>73.172546983212484</v>
      </c>
      <c r="E60" s="788">
        <v>0</v>
      </c>
      <c r="F60" s="779">
        <v>0</v>
      </c>
      <c r="G60" s="778">
        <v>25.332681267136991</v>
      </c>
    </row>
    <row r="61" spans="1:10" s="776" customFormat="1" ht="15">
      <c r="A61" s="794">
        <v>44501</v>
      </c>
      <c r="B61" s="788">
        <v>0</v>
      </c>
      <c r="C61" s="778">
        <v>2.6790194118148452</v>
      </c>
      <c r="D61" s="778">
        <v>76.961985423887853</v>
      </c>
      <c r="E61" s="788">
        <v>0</v>
      </c>
      <c r="F61" s="788">
        <v>0</v>
      </c>
      <c r="G61" s="778">
        <v>20.358995164297301</v>
      </c>
    </row>
    <row r="62" spans="1:10" s="776" customFormat="1" ht="15">
      <c r="A62" s="794">
        <v>44561</v>
      </c>
      <c r="B62" s="788">
        <v>0</v>
      </c>
      <c r="C62" s="778">
        <v>1.2294135468502398</v>
      </c>
      <c r="D62" s="778">
        <v>80.329722636325897</v>
      </c>
      <c r="E62" s="788">
        <v>0</v>
      </c>
      <c r="F62" s="788">
        <v>0</v>
      </c>
      <c r="G62" s="778">
        <v>18.4408638168238</v>
      </c>
    </row>
    <row r="63" spans="1:10" s="776" customFormat="1" ht="15">
      <c r="A63" s="793" t="s">
        <v>1103</v>
      </c>
      <c r="B63" s="793"/>
      <c r="C63" s="793"/>
      <c r="D63" s="793"/>
      <c r="E63" s="793"/>
      <c r="F63" s="793"/>
      <c r="G63" s="793"/>
    </row>
    <row r="64" spans="1:10" s="776" customFormat="1" ht="15">
      <c r="A64" s="1198" t="s">
        <v>766</v>
      </c>
      <c r="B64" s="1198"/>
      <c r="C64" s="1198"/>
      <c r="D64" s="1198"/>
      <c r="E64" s="1198"/>
      <c r="F64" s="1198"/>
      <c r="G64" s="1198"/>
    </row>
    <row r="65" spans="1:7" s="776" customFormat="1" ht="65.25" customHeight="1">
      <c r="A65" s="1198" t="s">
        <v>959</v>
      </c>
      <c r="B65" s="1198"/>
      <c r="C65" s="1198"/>
      <c r="D65" s="1198"/>
      <c r="E65" s="1198"/>
      <c r="F65" s="1198"/>
      <c r="G65" s="1198"/>
    </row>
    <row r="66" spans="1:7" s="776" customFormat="1" ht="15">
      <c r="A66" s="1199" t="s">
        <v>767</v>
      </c>
      <c r="B66" s="1199"/>
      <c r="C66" s="1199"/>
      <c r="D66" s="1199"/>
      <c r="E66" s="1199"/>
      <c r="F66" s="1199"/>
      <c r="G66" s="1199"/>
    </row>
    <row r="67" spans="1:7" s="776" customFormat="1" ht="14.25"/>
    <row r="68" spans="1:7" s="776" customFormat="1" ht="14.25"/>
  </sheetData>
  <mergeCells count="9">
    <mergeCell ref="A1:G1"/>
    <mergeCell ref="A3:G3"/>
    <mergeCell ref="A65:G65"/>
    <mergeCell ref="A66:G66"/>
    <mergeCell ref="A64:G64"/>
    <mergeCell ref="A15:G15"/>
    <mergeCell ref="A27:G27"/>
    <mergeCell ref="A39:G39"/>
    <mergeCell ref="A51:G51"/>
  </mergeCells>
  <printOptions horizontalCentered="1"/>
  <pageMargins left="0.78431372549019618" right="0.78431372549019618" top="0.98039215686274517" bottom="0.98039215686274517" header="0.50980392156862753" footer="0.50980392156862753"/>
  <pageSetup paperSize="9" scale="66" orientation="portrait" useFirstPageNumber="1"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topLeftCell="A23" zoomScaleNormal="130" zoomScaleSheetLayoutView="100" workbookViewId="0">
      <selection activeCell="S39" sqref="S39"/>
    </sheetView>
  </sheetViews>
  <sheetFormatPr defaultColWidth="9.140625" defaultRowHeight="12.75"/>
  <cols>
    <col min="1" max="1" width="9.42578125" style="379" bestFit="1" customWidth="1"/>
    <col min="2" max="2" width="13.140625" style="379" customWidth="1"/>
    <col min="3" max="3" width="21.42578125" style="379" customWidth="1"/>
    <col min="4" max="4" width="8.42578125" style="371" hidden="1" customWidth="1"/>
    <col min="5" max="5" width="9" style="371" hidden="1" customWidth="1"/>
    <col min="6" max="6" width="8" style="371" customWidth="1"/>
    <col min="7" max="7" width="9" style="371" customWidth="1"/>
    <col min="8" max="12" width="8" style="371" customWidth="1"/>
    <col min="13" max="13" width="10.140625" style="371" customWidth="1"/>
    <col min="14" max="16384" width="9.140625" style="379"/>
  </cols>
  <sheetData>
    <row r="1" spans="1:13" ht="15">
      <c r="A1" s="378" t="s">
        <v>1008</v>
      </c>
      <c r="B1" s="378"/>
      <c r="C1" s="378"/>
      <c r="D1" s="378"/>
      <c r="E1" s="378"/>
      <c r="F1" s="378"/>
      <c r="G1" s="378"/>
      <c r="H1" s="378"/>
      <c r="I1" s="378"/>
      <c r="J1" s="378"/>
      <c r="K1" s="378"/>
      <c r="L1" s="378"/>
      <c r="M1" s="378"/>
    </row>
    <row r="2" spans="1:13" s="797" customFormat="1">
      <c r="A2" s="1144" t="s">
        <v>768</v>
      </c>
      <c r="B2" s="1144" t="s">
        <v>769</v>
      </c>
      <c r="C2" s="1144" t="s">
        <v>538</v>
      </c>
      <c r="D2" s="1209" t="s">
        <v>95</v>
      </c>
      <c r="E2" s="1210"/>
      <c r="F2" s="1211" t="s">
        <v>96</v>
      </c>
      <c r="G2" s="1212"/>
      <c r="H2" s="1213">
        <v>44166</v>
      </c>
      <c r="I2" s="1214"/>
      <c r="J2" s="1213">
        <v>44501</v>
      </c>
      <c r="K2" s="1214"/>
      <c r="L2" s="1213">
        <v>44531</v>
      </c>
      <c r="M2" s="1214"/>
    </row>
    <row r="3" spans="1:13" s="797" customFormat="1" ht="38.25">
      <c r="A3" s="1148"/>
      <c r="B3" s="1148"/>
      <c r="C3" s="1148"/>
      <c r="D3" s="798" t="s">
        <v>770</v>
      </c>
      <c r="E3" s="798" t="s">
        <v>980</v>
      </c>
      <c r="F3" s="798" t="s">
        <v>770</v>
      </c>
      <c r="G3" s="665" t="s">
        <v>980</v>
      </c>
      <c r="H3" s="798" t="s">
        <v>531</v>
      </c>
      <c r="I3" s="798" t="s">
        <v>771</v>
      </c>
      <c r="J3" s="798" t="s">
        <v>531</v>
      </c>
      <c r="K3" s="798" t="s">
        <v>771</v>
      </c>
      <c r="L3" s="798" t="s">
        <v>531</v>
      </c>
      <c r="M3" s="798" t="s">
        <v>771</v>
      </c>
    </row>
    <row r="4" spans="1:13" s="797" customFormat="1">
      <c r="A4" s="1203" t="s">
        <v>772</v>
      </c>
      <c r="B4" s="1215" t="s">
        <v>523</v>
      </c>
      <c r="C4" s="799" t="s">
        <v>539</v>
      </c>
      <c r="D4" s="800">
        <v>4.2375424720000039</v>
      </c>
      <c r="E4" s="800">
        <v>2079571.8142173993</v>
      </c>
      <c r="F4" s="801">
        <v>1.9077104499999999</v>
      </c>
      <c r="G4" s="801">
        <v>907755.55382699962</v>
      </c>
      <c r="H4" s="801">
        <v>0.30690123199999991</v>
      </c>
      <c r="I4" s="801">
        <v>152381.86052840005</v>
      </c>
      <c r="J4" s="801">
        <v>0.22042310299999993</v>
      </c>
      <c r="K4" s="801">
        <v>106539.08517080004</v>
      </c>
      <c r="L4" s="801">
        <v>0.15542324599999996</v>
      </c>
      <c r="M4" s="801">
        <v>74647.31189979997</v>
      </c>
    </row>
    <row r="5" spans="1:13" s="797" customFormat="1">
      <c r="A5" s="1203"/>
      <c r="B5" s="1215"/>
      <c r="C5" s="799" t="s">
        <v>540</v>
      </c>
      <c r="D5" s="800">
        <v>393.32000800000014</v>
      </c>
      <c r="E5" s="800">
        <v>2404726.3230703999</v>
      </c>
      <c r="F5" s="801">
        <v>164.64335300000005</v>
      </c>
      <c r="G5" s="801">
        <v>1093204.7691725998</v>
      </c>
      <c r="H5" s="801">
        <v>31.97177099999999</v>
      </c>
      <c r="I5" s="801">
        <v>210887.40651429989</v>
      </c>
      <c r="J5" s="801">
        <v>18.761336000000004</v>
      </c>
      <c r="K5" s="801">
        <v>121802.16556740001</v>
      </c>
      <c r="L5" s="801">
        <v>15.116717000000001</v>
      </c>
      <c r="M5" s="801">
        <v>93379.898067899994</v>
      </c>
    </row>
    <row r="6" spans="1:13" s="797" customFormat="1">
      <c r="A6" s="1203"/>
      <c r="B6" s="1215"/>
      <c r="C6" s="802" t="s">
        <v>773</v>
      </c>
      <c r="D6" s="803">
        <v>397.55755047200017</v>
      </c>
      <c r="E6" s="803">
        <v>4484298.1372877993</v>
      </c>
      <c r="F6" s="803">
        <v>166.55106345000004</v>
      </c>
      <c r="G6" s="803">
        <v>2000960.3229995994</v>
      </c>
      <c r="H6" s="803">
        <v>32.278672231999991</v>
      </c>
      <c r="I6" s="803">
        <v>363269.26704269997</v>
      </c>
      <c r="J6" s="803">
        <v>18.981759103000005</v>
      </c>
      <c r="K6" s="803">
        <v>228341.25073820003</v>
      </c>
      <c r="L6" s="803">
        <v>15.272140246000001</v>
      </c>
      <c r="M6" s="803">
        <v>168027.20996769995</v>
      </c>
    </row>
    <row r="7" spans="1:13" s="797" customFormat="1">
      <c r="A7" s="1203"/>
      <c r="B7" s="1204" t="s">
        <v>774</v>
      </c>
      <c r="C7" s="799" t="s">
        <v>541</v>
      </c>
      <c r="D7" s="800">
        <v>2893.989</v>
      </c>
      <c r="E7" s="800">
        <v>44871.82123000003</v>
      </c>
      <c r="F7" s="801">
        <v>4863.6900000000014</v>
      </c>
      <c r="G7" s="801">
        <v>102089.19199999998</v>
      </c>
      <c r="H7" s="801">
        <v>324.08999999999997</v>
      </c>
      <c r="I7" s="801">
        <v>5336.9462999999996</v>
      </c>
      <c r="J7" s="801">
        <v>545.80000000000007</v>
      </c>
      <c r="K7" s="801">
        <v>11526.431</v>
      </c>
      <c r="L7" s="801">
        <v>479.55500000000006</v>
      </c>
      <c r="M7" s="801">
        <v>10474.240374999999</v>
      </c>
    </row>
    <row r="8" spans="1:13" s="797" customFormat="1">
      <c r="A8" s="1203"/>
      <c r="B8" s="1204"/>
      <c r="C8" s="799" t="s">
        <v>542</v>
      </c>
      <c r="D8" s="800">
        <v>11270.747500000001</v>
      </c>
      <c r="E8" s="800">
        <v>613327.47723750002</v>
      </c>
      <c r="F8" s="801">
        <v>7231.1800000000012</v>
      </c>
      <c r="G8" s="801">
        <v>533076.87389999989</v>
      </c>
      <c r="H8" s="801">
        <v>891.1825</v>
      </c>
      <c r="I8" s="801">
        <v>53345.642287499984</v>
      </c>
      <c r="J8" s="801">
        <v>738.52250000000004</v>
      </c>
      <c r="K8" s="801">
        <v>54334.192924999996</v>
      </c>
      <c r="L8" s="801">
        <v>608.02249999999981</v>
      </c>
      <c r="M8" s="801">
        <v>44812.858987499989</v>
      </c>
    </row>
    <row r="9" spans="1:13" s="797" customFormat="1">
      <c r="A9" s="1203"/>
      <c r="B9" s="1204"/>
      <c r="C9" s="799" t="s">
        <v>543</v>
      </c>
      <c r="D9" s="800">
        <v>4690.4789999999994</v>
      </c>
      <c r="E9" s="800">
        <v>71303.98903500005</v>
      </c>
      <c r="F9" s="801">
        <v>2744.8299999999995</v>
      </c>
      <c r="G9" s="801">
        <v>48894.049774999978</v>
      </c>
      <c r="H9" s="801">
        <v>396.95</v>
      </c>
      <c r="I9" s="801">
        <v>6297.1708249999992</v>
      </c>
      <c r="J9" s="801">
        <v>220.965</v>
      </c>
      <c r="K9" s="801">
        <v>4132.9637999999995</v>
      </c>
      <c r="L9" s="801">
        <v>153.43</v>
      </c>
      <c r="M9" s="801">
        <v>2866.5151999999998</v>
      </c>
    </row>
    <row r="10" spans="1:13" s="797" customFormat="1">
      <c r="A10" s="1203"/>
      <c r="B10" s="1204"/>
      <c r="C10" s="799" t="s">
        <v>544</v>
      </c>
      <c r="D10" s="800">
        <v>5076.0405000000001</v>
      </c>
      <c r="E10" s="800">
        <v>572448.10803000024</v>
      </c>
      <c r="F10" s="801">
        <v>2412.3015</v>
      </c>
      <c r="G10" s="801">
        <v>339171.08584500017</v>
      </c>
      <c r="H10" s="801">
        <v>448.5150000000001</v>
      </c>
      <c r="I10" s="801">
        <v>56858.164650000021</v>
      </c>
      <c r="J10" s="801">
        <v>209.22299999999998</v>
      </c>
      <c r="K10" s="801">
        <v>31999.409264999991</v>
      </c>
      <c r="L10" s="801">
        <v>167.90850000000003</v>
      </c>
      <c r="M10" s="801">
        <v>26007.786945</v>
      </c>
    </row>
    <row r="11" spans="1:13" s="797" customFormat="1">
      <c r="A11" s="1203"/>
      <c r="B11" s="1204"/>
      <c r="C11" s="799" t="s">
        <v>545</v>
      </c>
      <c r="D11" s="800">
        <v>13598.223</v>
      </c>
      <c r="E11" s="800">
        <v>264390.67305999988</v>
      </c>
      <c r="F11" s="801">
        <v>5928.0400000000027</v>
      </c>
      <c r="G11" s="801">
        <v>147852.66719999994</v>
      </c>
      <c r="H11" s="801">
        <v>1177.7850000000001</v>
      </c>
      <c r="I11" s="801">
        <v>25765.011774999995</v>
      </c>
      <c r="J11" s="801">
        <v>394.10500000000002</v>
      </c>
      <c r="K11" s="801">
        <v>10806.919099999997</v>
      </c>
      <c r="L11" s="801">
        <v>518.23</v>
      </c>
      <c r="M11" s="801">
        <v>14550.691825</v>
      </c>
    </row>
    <row r="12" spans="1:13" s="797" customFormat="1">
      <c r="A12" s="1203"/>
      <c r="B12" s="1204"/>
      <c r="C12" s="802" t="s">
        <v>775</v>
      </c>
      <c r="D12" s="803">
        <v>37529.478999999999</v>
      </c>
      <c r="E12" s="803">
        <v>1566342.0685925004</v>
      </c>
      <c r="F12" s="803">
        <v>23180.041500000007</v>
      </c>
      <c r="G12" s="803">
        <v>1171083.8687199999</v>
      </c>
      <c r="H12" s="803">
        <v>3238.5225</v>
      </c>
      <c r="I12" s="803">
        <v>147602.9358375</v>
      </c>
      <c r="J12" s="803">
        <v>2108.6154999999999</v>
      </c>
      <c r="K12" s="803">
        <v>112799.91608999998</v>
      </c>
      <c r="L12" s="803">
        <v>1927.146</v>
      </c>
      <c r="M12" s="803">
        <v>98712.093332499993</v>
      </c>
    </row>
    <row r="13" spans="1:13" s="797" customFormat="1">
      <c r="A13" s="1203"/>
      <c r="B13" s="1204" t="s">
        <v>776</v>
      </c>
      <c r="C13" s="799" t="s">
        <v>546</v>
      </c>
      <c r="D13" s="800">
        <v>1290.32125</v>
      </c>
      <c r="E13" s="800">
        <v>14711.314599999996</v>
      </c>
      <c r="F13" s="800">
        <v>1472.3912499999999</v>
      </c>
      <c r="G13" s="800">
        <v>23649.187524999987</v>
      </c>
      <c r="H13" s="800">
        <v>113.39000000000003</v>
      </c>
      <c r="I13" s="800">
        <v>1354.82465</v>
      </c>
      <c r="J13" s="800">
        <v>217.464</v>
      </c>
      <c r="K13" s="800">
        <v>4122.2963999999993</v>
      </c>
      <c r="L13" s="800">
        <v>228.84975000000003</v>
      </c>
      <c r="M13" s="800">
        <v>4331.5766750000003</v>
      </c>
    </row>
    <row r="14" spans="1:13" s="797" customFormat="1">
      <c r="A14" s="1203"/>
      <c r="B14" s="1204"/>
      <c r="C14" s="799" t="s">
        <v>547</v>
      </c>
      <c r="D14" s="800">
        <v>10005.380000000001</v>
      </c>
      <c r="E14" s="800">
        <v>84593.244699999981</v>
      </c>
      <c r="F14" s="800">
        <v>6139.6600000000008</v>
      </c>
      <c r="G14" s="800">
        <v>68508.804280000011</v>
      </c>
      <c r="H14" s="800">
        <v>1003.3100000000002</v>
      </c>
      <c r="I14" s="800">
        <v>9244.35887</v>
      </c>
      <c r="J14" s="800">
        <v>463.46000000000004</v>
      </c>
      <c r="K14" s="800">
        <v>5167.7849500000002</v>
      </c>
      <c r="L14" s="800">
        <v>287.96000000000004</v>
      </c>
      <c r="M14" s="800">
        <v>3125.8296100000002</v>
      </c>
    </row>
    <row r="15" spans="1:13" s="797" customFormat="1">
      <c r="A15" s="1203"/>
      <c r="B15" s="1204"/>
      <c r="C15" s="799" t="s">
        <v>549</v>
      </c>
      <c r="D15" s="800">
        <v>13.019039999999988</v>
      </c>
      <c r="E15" s="800">
        <v>1290.0172320000001</v>
      </c>
      <c r="F15" s="800">
        <v>15.92676</v>
      </c>
      <c r="G15" s="800">
        <v>1535.3587800000003</v>
      </c>
      <c r="H15" s="800">
        <v>1.2527999999999999</v>
      </c>
      <c r="I15" s="800">
        <v>123.623442</v>
      </c>
      <c r="J15" s="800">
        <v>1.5566399999999998</v>
      </c>
      <c r="K15" s="800">
        <v>146.085228</v>
      </c>
      <c r="L15" s="800">
        <v>1.8259200000000002</v>
      </c>
      <c r="M15" s="800">
        <v>178.01222400000003</v>
      </c>
    </row>
    <row r="16" spans="1:13" s="797" customFormat="1">
      <c r="A16" s="1203"/>
      <c r="B16" s="1204"/>
      <c r="C16" s="799" t="s">
        <v>548</v>
      </c>
      <c r="D16" s="800">
        <v>47.091999999999977</v>
      </c>
      <c r="E16" s="800">
        <v>253.31072000000003</v>
      </c>
      <c r="F16" s="800">
        <v>6.6479999999999899</v>
      </c>
      <c r="G16" s="800">
        <v>49.214559999999992</v>
      </c>
      <c r="H16" s="800">
        <v>3.4760000000000004</v>
      </c>
      <c r="I16" s="800">
        <v>20.60802</v>
      </c>
      <c r="J16" s="800">
        <v>0.33999999999999997</v>
      </c>
      <c r="K16" s="800">
        <v>3.0344200000000003</v>
      </c>
      <c r="L16" s="800">
        <v>0.56800000000000017</v>
      </c>
      <c r="M16" s="800">
        <v>5.2601100000000001</v>
      </c>
    </row>
    <row r="17" spans="1:13" s="797" customFormat="1">
      <c r="A17" s="1203"/>
      <c r="B17" s="1204"/>
      <c r="C17" s="799" t="s">
        <v>550</v>
      </c>
      <c r="D17" s="800">
        <v>4.1609999999999978</v>
      </c>
      <c r="E17" s="800">
        <v>67.700603000000015</v>
      </c>
      <c r="F17" s="800">
        <v>8.1350000000000016</v>
      </c>
      <c r="G17" s="800">
        <v>141.007282</v>
      </c>
      <c r="H17" s="800">
        <v>0.28600000000000003</v>
      </c>
      <c r="I17" s="800">
        <v>4.5221730000000004</v>
      </c>
      <c r="J17" s="800">
        <v>0.80500000000000027</v>
      </c>
      <c r="K17" s="800">
        <v>14.953188999999998</v>
      </c>
      <c r="L17" s="800">
        <v>0.57200000000000029</v>
      </c>
      <c r="M17" s="800">
        <v>9.9557710000000004</v>
      </c>
    </row>
    <row r="18" spans="1:13" s="797" customFormat="1">
      <c r="A18" s="1203"/>
      <c r="B18" s="1204"/>
      <c r="C18" s="802" t="s">
        <v>777</v>
      </c>
      <c r="D18" s="803">
        <v>11359.998590000001</v>
      </c>
      <c r="E18" s="803">
        <v>100919.82122299998</v>
      </c>
      <c r="F18" s="803">
        <v>7642.7610100000011</v>
      </c>
      <c r="G18" s="803">
        <v>93883.572426999992</v>
      </c>
      <c r="H18" s="803">
        <v>1121.7148000000004</v>
      </c>
      <c r="I18" s="803">
        <v>10747.937155</v>
      </c>
      <c r="J18" s="803">
        <v>683.62563999999998</v>
      </c>
      <c r="K18" s="803">
        <v>9454.1541870000001</v>
      </c>
      <c r="L18" s="803">
        <v>519.7756700000001</v>
      </c>
      <c r="M18" s="803">
        <v>7650.6343900000011</v>
      </c>
    </row>
    <row r="19" spans="1:13" s="797" customFormat="1">
      <c r="A19" s="1203"/>
      <c r="B19" s="1204" t="s">
        <v>521</v>
      </c>
      <c r="C19" s="799" t="s">
        <v>551</v>
      </c>
      <c r="D19" s="800">
        <v>334594.86160469515</v>
      </c>
      <c r="E19" s="800">
        <v>712902.73745000025</v>
      </c>
      <c r="F19" s="800">
        <v>195788.99328914506</v>
      </c>
      <c r="G19" s="800">
        <v>749576.38833999983</v>
      </c>
      <c r="H19" s="800">
        <v>8059.9319040450009</v>
      </c>
      <c r="I19" s="800">
        <v>20286.338180000002</v>
      </c>
      <c r="J19" s="800">
        <v>22021.651069654999</v>
      </c>
      <c r="K19" s="800">
        <v>92509.801189999998</v>
      </c>
      <c r="L19" s="800">
        <v>25344.270490274994</v>
      </c>
      <c r="M19" s="800">
        <v>98903.133499999996</v>
      </c>
    </row>
    <row r="20" spans="1:13" s="797" customFormat="1">
      <c r="A20" s="1203"/>
      <c r="B20" s="1204"/>
      <c r="C20" s="799" t="s">
        <v>552</v>
      </c>
      <c r="D20" s="800">
        <v>61621.313750000001</v>
      </c>
      <c r="E20" s="800">
        <v>1112080.5331500005</v>
      </c>
      <c r="F20" s="800">
        <v>34123.508750000001</v>
      </c>
      <c r="G20" s="800">
        <v>1011386.1255375</v>
      </c>
      <c r="H20" s="800">
        <v>5741.4137499999997</v>
      </c>
      <c r="I20" s="800">
        <v>109916.76136249999</v>
      </c>
      <c r="J20" s="800">
        <v>2094.9575</v>
      </c>
      <c r="K20" s="800">
        <v>79760.823225000015</v>
      </c>
      <c r="L20" s="800">
        <v>2511.8062500000001</v>
      </c>
      <c r="M20" s="800">
        <v>73763.951925000016</v>
      </c>
    </row>
    <row r="21" spans="1:13" s="797" customFormat="1">
      <c r="A21" s="1203"/>
      <c r="B21" s="1204"/>
      <c r="C21" s="802" t="s">
        <v>981</v>
      </c>
      <c r="D21" s="803"/>
      <c r="E21" s="803">
        <v>1824983.2706000009</v>
      </c>
      <c r="F21" s="803">
        <v>195788.99328914506</v>
      </c>
      <c r="G21" s="803">
        <v>1760962.5138774998</v>
      </c>
      <c r="H21" s="803">
        <v>8059.9319040450009</v>
      </c>
      <c r="I21" s="803">
        <v>130203.0995425</v>
      </c>
      <c r="J21" s="803">
        <v>22021.651069654999</v>
      </c>
      <c r="K21" s="803">
        <v>172270.62441500003</v>
      </c>
      <c r="L21" s="803">
        <v>25344.270490274994</v>
      </c>
      <c r="M21" s="803">
        <v>172667.085425</v>
      </c>
    </row>
    <row r="22" spans="1:13" s="797" customFormat="1">
      <c r="A22" s="1203"/>
      <c r="B22" s="1204" t="s">
        <v>371</v>
      </c>
      <c r="C22" s="799" t="s">
        <v>779</v>
      </c>
      <c r="D22" s="800">
        <v>531.47699999999963</v>
      </c>
      <c r="E22" s="800">
        <v>40785.800889999999</v>
      </c>
      <c r="F22" s="800">
        <v>462.68500000000034</v>
      </c>
      <c r="G22" s="800">
        <v>33532.394714999995</v>
      </c>
      <c r="H22" s="800">
        <v>89.737000000000023</v>
      </c>
      <c r="I22" s="800">
        <v>6916.3622850000002</v>
      </c>
      <c r="J22" s="800">
        <v>58.548999999999992</v>
      </c>
      <c r="K22" s="800">
        <v>4229.8596500000012</v>
      </c>
      <c r="L22" s="800">
        <v>43.101999999999997</v>
      </c>
      <c r="M22" s="800">
        <v>3040.419715</v>
      </c>
    </row>
    <row r="23" spans="1:13" s="797" customFormat="1">
      <c r="A23" s="1203"/>
      <c r="B23" s="1204"/>
      <c r="C23" s="799" t="s">
        <v>553</v>
      </c>
      <c r="D23" s="800">
        <v>112.28900000000002</v>
      </c>
      <c r="E23" s="800">
        <v>7677.0458000000026</v>
      </c>
      <c r="F23" s="800">
        <v>369.01899999999978</v>
      </c>
      <c r="G23" s="800">
        <v>29434.654820000011</v>
      </c>
      <c r="H23" s="800">
        <v>18.996000000000002</v>
      </c>
      <c r="I23" s="800">
        <v>1294.0507450000002</v>
      </c>
      <c r="J23" s="800">
        <v>42.663000000000011</v>
      </c>
      <c r="K23" s="800">
        <v>3569.6094449999996</v>
      </c>
      <c r="L23" s="800">
        <v>38.106000000000002</v>
      </c>
      <c r="M23" s="800">
        <v>3227.0856200000007</v>
      </c>
    </row>
    <row r="24" spans="1:13" s="797" customFormat="1">
      <c r="A24" s="1203"/>
      <c r="B24" s="1204"/>
      <c r="C24" s="799" t="s">
        <v>960</v>
      </c>
      <c r="F24" s="800">
        <v>37.230999999999987</v>
      </c>
      <c r="G24" s="800">
        <v>2809.0044875000008</v>
      </c>
      <c r="H24" s="800" t="s">
        <v>283</v>
      </c>
      <c r="I24" s="800" t="s">
        <v>283</v>
      </c>
      <c r="J24" s="800">
        <v>14.547000000000001</v>
      </c>
      <c r="K24" s="800">
        <v>1103.4312124999999</v>
      </c>
      <c r="L24" s="800">
        <v>9.2050000000000001</v>
      </c>
      <c r="M24" s="800">
        <v>625.74816249999992</v>
      </c>
    </row>
    <row r="25" spans="1:13" s="804" customFormat="1">
      <c r="A25" s="1203"/>
      <c r="B25" s="1204"/>
      <c r="C25" s="802" t="s">
        <v>780</v>
      </c>
      <c r="D25" s="803"/>
      <c r="E25" s="803">
        <v>48462.846689999998</v>
      </c>
      <c r="F25" s="803">
        <v>868.93500000000017</v>
      </c>
      <c r="G25" s="803">
        <v>65776.0540225</v>
      </c>
      <c r="H25" s="803">
        <v>108.73300000000003</v>
      </c>
      <c r="I25" s="803">
        <v>8210.4130299999997</v>
      </c>
      <c r="J25" s="803">
        <v>115.759</v>
      </c>
      <c r="K25" s="803">
        <v>8902.9003075000001</v>
      </c>
      <c r="L25" s="803">
        <v>90.412999999999997</v>
      </c>
      <c r="M25" s="803">
        <v>6893.2534975000008</v>
      </c>
    </row>
    <row r="26" spans="1:13" s="797" customFormat="1">
      <c r="A26" s="1203"/>
      <c r="B26" s="1205" t="s">
        <v>90</v>
      </c>
      <c r="C26" s="1205"/>
      <c r="D26" s="805">
        <v>383881.89674516715</v>
      </c>
      <c r="E26" s="805">
        <v>8025006.1443932997</v>
      </c>
      <c r="F26" s="805">
        <v>226778.34686259506</v>
      </c>
      <c r="G26" s="805">
        <v>5092666.3320465991</v>
      </c>
      <c r="H26" s="805">
        <v>12452.447876277</v>
      </c>
      <c r="I26" s="805">
        <v>660033.65260769997</v>
      </c>
      <c r="J26" s="805">
        <v>24832.873968757998</v>
      </c>
      <c r="K26" s="805">
        <v>531768.84573770012</v>
      </c>
      <c r="L26" s="805">
        <v>27806.464300520995</v>
      </c>
      <c r="M26" s="805">
        <v>453950.27661269996</v>
      </c>
    </row>
    <row r="27" spans="1:13" s="797" customFormat="1" ht="15" customHeight="1">
      <c r="A27" s="1206" t="s">
        <v>781</v>
      </c>
      <c r="B27" s="1203" t="s">
        <v>523</v>
      </c>
      <c r="C27" s="799" t="s">
        <v>539</v>
      </c>
      <c r="D27" s="806">
        <v>0.31725530000000002</v>
      </c>
      <c r="E27" s="806">
        <v>157077.46573100003</v>
      </c>
      <c r="F27" s="806">
        <v>0.27813640000000001</v>
      </c>
      <c r="G27" s="806">
        <v>134079.26079249999</v>
      </c>
      <c r="H27" s="807">
        <v>2.1682499999999997E-2</v>
      </c>
      <c r="I27" s="807">
        <v>10969.2113615</v>
      </c>
      <c r="J27" s="806">
        <v>5.4809999999999998E-2</v>
      </c>
      <c r="K27" s="806">
        <v>26685.421790000004</v>
      </c>
      <c r="L27" s="806">
        <v>1.9738000000000006E-2</v>
      </c>
      <c r="M27" s="806">
        <v>9625.0717449999993</v>
      </c>
    </row>
    <row r="28" spans="1:13" s="797" customFormat="1" ht="15" customHeight="1">
      <c r="A28" s="1207"/>
      <c r="B28" s="1203"/>
      <c r="C28" s="799" t="s">
        <v>540</v>
      </c>
      <c r="D28" s="806">
        <v>5.5495499999999991</v>
      </c>
      <c r="E28" s="806">
        <v>34520.874257999953</v>
      </c>
      <c r="F28" s="806">
        <v>4.0370350000000013</v>
      </c>
      <c r="G28" s="806">
        <v>27062.740325999996</v>
      </c>
      <c r="H28" s="807">
        <v>0.24204000000000003</v>
      </c>
      <c r="I28" s="808">
        <v>1586.5774199999998</v>
      </c>
      <c r="J28" s="806">
        <v>0.78428500000000012</v>
      </c>
      <c r="K28" s="806">
        <v>5169.6804315000018</v>
      </c>
      <c r="L28" s="806">
        <v>0.22362000000000004</v>
      </c>
      <c r="M28" s="806">
        <v>1444.5109930000003</v>
      </c>
    </row>
    <row r="29" spans="1:13" s="797" customFormat="1" ht="15" customHeight="1">
      <c r="A29" s="1207"/>
      <c r="B29" s="1203"/>
      <c r="C29" s="802" t="s">
        <v>773</v>
      </c>
      <c r="D29" s="803">
        <v>5.8668052999999993</v>
      </c>
      <c r="E29" s="803">
        <v>191598.339989</v>
      </c>
      <c r="F29" s="803">
        <v>4.3151714000000014</v>
      </c>
      <c r="G29" s="803">
        <v>161142.00111849999</v>
      </c>
      <c r="H29" s="803">
        <v>0.26372250000000003</v>
      </c>
      <c r="I29" s="803">
        <v>12555.788781499999</v>
      </c>
      <c r="J29" s="803">
        <v>0.83909500000000015</v>
      </c>
      <c r="K29" s="803">
        <v>31855.102221500005</v>
      </c>
      <c r="L29" s="803">
        <v>0.24335800000000005</v>
      </c>
      <c r="M29" s="803">
        <v>11069.582737999999</v>
      </c>
    </row>
    <row r="30" spans="1:13" s="797" customFormat="1" ht="15" customHeight="1">
      <c r="A30" s="1207"/>
      <c r="B30" s="1204" t="s">
        <v>774</v>
      </c>
      <c r="C30" s="809" t="s">
        <v>542</v>
      </c>
      <c r="D30" s="810">
        <v>1.6574999999999975</v>
      </c>
      <c r="E30" s="810">
        <v>84.615702499999998</v>
      </c>
      <c r="F30" s="810">
        <v>3.3199999999999972</v>
      </c>
      <c r="G30" s="810">
        <v>246.86616500000005</v>
      </c>
      <c r="H30" s="811">
        <v>0.20250000000000001</v>
      </c>
      <c r="I30" s="811">
        <v>11.9155175</v>
      </c>
      <c r="J30" s="811">
        <v>0.48000000000000009</v>
      </c>
      <c r="K30" s="810">
        <v>36.332967499999995</v>
      </c>
      <c r="L30" s="811">
        <v>0.38250000000000017</v>
      </c>
      <c r="M30" s="810">
        <v>28.566547500000009</v>
      </c>
    </row>
    <row r="31" spans="1:13" s="797" customFormat="1" ht="15" customHeight="1">
      <c r="A31" s="1207"/>
      <c r="B31" s="1204"/>
      <c r="C31" s="809" t="s">
        <v>544</v>
      </c>
      <c r="D31" s="810"/>
      <c r="E31" s="810"/>
      <c r="F31" s="810">
        <v>0.66</v>
      </c>
      <c r="G31" s="810">
        <v>104.0081325</v>
      </c>
      <c r="H31" s="811">
        <v>0</v>
      </c>
      <c r="I31" s="811">
        <v>0</v>
      </c>
      <c r="J31" s="811"/>
      <c r="K31" s="810"/>
      <c r="L31" s="811">
        <v>0.66</v>
      </c>
      <c r="M31" s="810">
        <v>104.0081325</v>
      </c>
    </row>
    <row r="32" spans="1:13" s="797" customFormat="1" ht="15" customHeight="1">
      <c r="A32" s="1207"/>
      <c r="B32" s="1204"/>
      <c r="C32" s="809" t="s">
        <v>545</v>
      </c>
      <c r="D32" s="810">
        <v>0.22500000000000001</v>
      </c>
      <c r="E32" s="810">
        <v>3.8971750000000003</v>
      </c>
      <c r="F32" s="812">
        <v>0.15500000000000003</v>
      </c>
      <c r="G32" s="812">
        <v>4.5216450000000004</v>
      </c>
      <c r="H32" s="811">
        <v>0</v>
      </c>
      <c r="I32" s="811">
        <v>0</v>
      </c>
      <c r="J32" s="812">
        <v>4.4999999999999991E-2</v>
      </c>
      <c r="K32" s="811">
        <v>1.233115</v>
      </c>
      <c r="L32" s="812">
        <v>2.5000000000000001E-2</v>
      </c>
      <c r="M32" s="811">
        <v>0.71909500000000004</v>
      </c>
    </row>
    <row r="33" spans="1:13" s="797" customFormat="1" ht="15" customHeight="1">
      <c r="A33" s="1207"/>
      <c r="B33" s="1204"/>
      <c r="C33" s="802" t="s">
        <v>775</v>
      </c>
      <c r="D33" s="803">
        <v>1.8824999999999976</v>
      </c>
      <c r="E33" s="803">
        <v>88.512877500000002</v>
      </c>
      <c r="F33" s="803">
        <v>4.1349999999999971</v>
      </c>
      <c r="G33" s="803">
        <v>355.39594250000005</v>
      </c>
      <c r="H33" s="803">
        <v>0.20250000000000001</v>
      </c>
      <c r="I33" s="803">
        <v>11.9155175</v>
      </c>
      <c r="J33" s="803">
        <v>0.52500000000000013</v>
      </c>
      <c r="K33" s="803">
        <v>37.566082499999993</v>
      </c>
      <c r="L33" s="803">
        <v>1.0675000000000001</v>
      </c>
      <c r="M33" s="803">
        <v>133.29377500000001</v>
      </c>
    </row>
    <row r="34" spans="1:13" s="797" customFormat="1" ht="15" customHeight="1">
      <c r="A34" s="1207"/>
      <c r="B34" s="1204" t="s">
        <v>521</v>
      </c>
      <c r="C34" s="809" t="s">
        <v>551</v>
      </c>
      <c r="D34" s="806">
        <v>19245.116240855008</v>
      </c>
      <c r="E34" s="806">
        <v>47892.132638000054</v>
      </c>
      <c r="F34" s="806">
        <v>224166.98824360003</v>
      </c>
      <c r="G34" s="806">
        <v>917206.7119289994</v>
      </c>
      <c r="H34" s="808">
        <v>1051.2687737700001</v>
      </c>
      <c r="I34" s="808">
        <v>2690.8139980000005</v>
      </c>
      <c r="J34" s="806">
        <v>37843.547615579999</v>
      </c>
      <c r="K34" s="806">
        <v>168434.38353300004</v>
      </c>
      <c r="L34" s="806">
        <v>42760.096117975001</v>
      </c>
      <c r="M34" s="806">
        <v>172754.66388800001</v>
      </c>
    </row>
    <row r="35" spans="1:13" s="814" customFormat="1" ht="15" customHeight="1">
      <c r="A35" s="1207"/>
      <c r="B35" s="1206"/>
      <c r="C35" s="813" t="s">
        <v>778</v>
      </c>
      <c r="D35" s="803">
        <v>19245.116240855008</v>
      </c>
      <c r="E35" s="803">
        <v>47892.132638000054</v>
      </c>
      <c r="F35" s="803">
        <v>224166.98824360003</v>
      </c>
      <c r="G35" s="803">
        <v>917206.7119289994</v>
      </c>
      <c r="H35" s="803">
        <v>1051.2687737700001</v>
      </c>
      <c r="I35" s="803">
        <v>2690.8139980000005</v>
      </c>
      <c r="J35" s="803">
        <v>37843.547615579999</v>
      </c>
      <c r="K35" s="803">
        <v>168434.38353300004</v>
      </c>
      <c r="L35" s="803">
        <v>42760.096117975001</v>
      </c>
      <c r="M35" s="803">
        <v>172754.66388800001</v>
      </c>
    </row>
    <row r="36" spans="1:13" s="797" customFormat="1" ht="15" customHeight="1">
      <c r="A36" s="1208"/>
      <c r="B36" s="1205" t="s">
        <v>90</v>
      </c>
      <c r="C36" s="1205"/>
      <c r="D36" s="805">
        <v>19252.865546155008</v>
      </c>
      <c r="E36" s="805">
        <v>239578.98550450004</v>
      </c>
      <c r="F36" s="805">
        <v>224175.43841500004</v>
      </c>
      <c r="G36" s="805">
        <v>1078704.1089899994</v>
      </c>
      <c r="H36" s="805">
        <v>1051.7349962700002</v>
      </c>
      <c r="I36" s="805">
        <v>15258.518297000001</v>
      </c>
      <c r="J36" s="805">
        <v>37844.911710580003</v>
      </c>
      <c r="K36" s="805">
        <v>200327.05183700006</v>
      </c>
      <c r="L36" s="805">
        <v>42761.406975974998</v>
      </c>
      <c r="M36" s="805">
        <v>183957.54040100001</v>
      </c>
    </row>
    <row r="37" spans="1:13" s="819" customFormat="1">
      <c r="A37" s="815" t="s">
        <v>974</v>
      </c>
      <c r="B37" s="815"/>
      <c r="C37" s="816"/>
      <c r="D37" s="817"/>
      <c r="E37" s="817"/>
      <c r="F37" s="817"/>
      <c r="G37" s="817"/>
      <c r="H37" s="817"/>
      <c r="I37" s="817"/>
      <c r="J37" s="817"/>
      <c r="K37" s="817"/>
      <c r="L37" s="817"/>
      <c r="M37" s="818"/>
    </row>
    <row r="38" spans="1:13" s="819" customFormat="1">
      <c r="A38" s="815" t="s">
        <v>782</v>
      </c>
      <c r="B38" s="815"/>
      <c r="C38" s="815"/>
      <c r="D38" s="820"/>
      <c r="E38" s="820"/>
      <c r="F38" s="820"/>
      <c r="G38" s="820"/>
      <c r="H38" s="820"/>
      <c r="I38" s="820"/>
      <c r="J38" s="380"/>
      <c r="K38" s="380"/>
      <c r="L38" s="380"/>
      <c r="M38" s="817"/>
    </row>
    <row r="39" spans="1:13" s="823" customFormat="1">
      <c r="A39" s="815" t="s">
        <v>783</v>
      </c>
      <c r="B39" s="815"/>
      <c r="C39" s="821"/>
      <c r="D39" s="822"/>
      <c r="E39" s="822"/>
      <c r="F39" s="822"/>
      <c r="G39" s="822"/>
      <c r="H39" s="820"/>
      <c r="I39" s="820"/>
      <c r="J39" s="380"/>
      <c r="K39" s="380"/>
      <c r="L39" s="381"/>
      <c r="M39" s="817"/>
    </row>
    <row r="40" spans="1:13" s="823" customFormat="1">
      <c r="A40" s="815" t="s">
        <v>784</v>
      </c>
      <c r="B40" s="815"/>
      <c r="C40" s="821"/>
      <c r="D40" s="822"/>
      <c r="E40" s="822"/>
      <c r="F40" s="822"/>
      <c r="G40" s="822"/>
      <c r="H40" s="820"/>
      <c r="I40" s="820"/>
      <c r="J40" s="380"/>
      <c r="K40" s="380"/>
      <c r="L40" s="381"/>
      <c r="M40" s="817"/>
    </row>
    <row r="41" spans="1:13" s="819" customFormat="1">
      <c r="A41" s="824" t="s">
        <v>785</v>
      </c>
      <c r="B41" s="824"/>
      <c r="C41" s="824"/>
      <c r="D41" s="825"/>
      <c r="E41" s="820"/>
      <c r="F41" s="820"/>
      <c r="G41" s="820"/>
      <c r="H41" s="820"/>
      <c r="I41" s="820"/>
      <c r="J41" s="380"/>
      <c r="K41" s="820"/>
      <c r="L41" s="382"/>
      <c r="M41" s="817"/>
    </row>
    <row r="42" spans="1:13" s="819" customFormat="1">
      <c r="A42" s="1202" t="s">
        <v>786</v>
      </c>
      <c r="B42" s="1202"/>
      <c r="C42" s="1202"/>
      <c r="D42" s="1202"/>
      <c r="E42" s="1202"/>
      <c r="F42" s="1202"/>
      <c r="G42" s="1202"/>
      <c r="H42" s="1202"/>
      <c r="I42" s="1202"/>
      <c r="J42" s="1202"/>
      <c r="K42" s="1202"/>
      <c r="L42" s="1202"/>
      <c r="M42" s="817"/>
    </row>
    <row r="43" spans="1:13" s="819" customFormat="1">
      <c r="A43" s="1202" t="s">
        <v>1213</v>
      </c>
      <c r="B43" s="1202" t="s">
        <v>1214</v>
      </c>
      <c r="C43" s="1202" t="s">
        <v>1214</v>
      </c>
      <c r="D43" s="1202" t="s">
        <v>1214</v>
      </c>
      <c r="E43" s="1202" t="s">
        <v>1214</v>
      </c>
      <c r="F43" s="1202" t="s">
        <v>1214</v>
      </c>
      <c r="G43" s="1202" t="s">
        <v>1214</v>
      </c>
      <c r="H43" s="1202" t="s">
        <v>1214</v>
      </c>
      <c r="I43" s="1202" t="s">
        <v>1214</v>
      </c>
      <c r="J43" s="1202" t="s">
        <v>1214</v>
      </c>
      <c r="K43" s="1202" t="s">
        <v>1214</v>
      </c>
      <c r="L43" s="1202" t="s">
        <v>1214</v>
      </c>
      <c r="M43" s="817"/>
    </row>
    <row r="44" spans="1:13" s="819" customFormat="1">
      <c r="A44" s="826" t="s">
        <v>554</v>
      </c>
      <c r="B44" s="826"/>
      <c r="D44" s="817"/>
      <c r="E44" s="817"/>
      <c r="F44" s="817"/>
      <c r="G44" s="817"/>
      <c r="H44" s="817"/>
      <c r="I44" s="817"/>
      <c r="J44" s="827"/>
      <c r="K44" s="827"/>
      <c r="L44" s="828"/>
      <c r="M44" s="817"/>
    </row>
    <row r="45" spans="1:13">
      <c r="F45" s="383"/>
    </row>
    <row r="46" spans="1:13">
      <c r="F46" s="383"/>
    </row>
    <row r="47" spans="1:13">
      <c r="F47" s="383"/>
    </row>
    <row r="48" spans="1:13">
      <c r="F48" s="383"/>
    </row>
    <row r="49" spans="6:6">
      <c r="F49" s="383"/>
    </row>
    <row r="50" spans="6:6">
      <c r="F50" s="383"/>
    </row>
    <row r="51" spans="6:6">
      <c r="F51" s="383"/>
    </row>
    <row r="52" spans="6:6">
      <c r="F52" s="383"/>
    </row>
    <row r="53" spans="6:6">
      <c r="F53" s="383"/>
    </row>
  </sheetData>
  <mergeCells count="22">
    <mergeCell ref="H2:I2"/>
    <mergeCell ref="B27:B29"/>
    <mergeCell ref="B30:B33"/>
    <mergeCell ref="J2:K2"/>
    <mergeCell ref="L2:M2"/>
    <mergeCell ref="B4:B6"/>
    <mergeCell ref="B7:B12"/>
    <mergeCell ref="A2:A3"/>
    <mergeCell ref="B2:B3"/>
    <mergeCell ref="C2:C3"/>
    <mergeCell ref="D2:E2"/>
    <mergeCell ref="F2:G2"/>
    <mergeCell ref="A43:L43"/>
    <mergeCell ref="A4:A26"/>
    <mergeCell ref="B13:B18"/>
    <mergeCell ref="B19:B21"/>
    <mergeCell ref="B22:B25"/>
    <mergeCell ref="B26:C26"/>
    <mergeCell ref="A42:L42"/>
    <mergeCell ref="B34:B35"/>
    <mergeCell ref="B36:C36"/>
    <mergeCell ref="A27:A36"/>
  </mergeCells>
  <printOptions horizontalCentered="1"/>
  <pageMargins left="0.45" right="0.45" top="0.75" bottom="0.75" header="0.3" footer="0.3"/>
  <pageSetup paperSize="9" scale="86" fitToHeight="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15" zoomScaleSheetLayoutView="100" workbookViewId="0">
      <pane xSplit="3" topLeftCell="D1" activePane="topRight" state="frozen"/>
      <selection activeCell="G63" sqref="G63"/>
      <selection pane="topRight" activeCell="I22" sqref="I22"/>
    </sheetView>
  </sheetViews>
  <sheetFormatPr defaultColWidth="9.140625" defaultRowHeight="12.75"/>
  <cols>
    <col min="1" max="2" width="7.85546875" style="363" customWidth="1"/>
    <col min="3" max="3" width="21.42578125" style="363" customWidth="1"/>
    <col min="4" max="4" width="11.140625" style="363" customWidth="1"/>
    <col min="5" max="5" width="11.5703125" style="363" customWidth="1"/>
    <col min="6" max="13" width="7.85546875" style="363" customWidth="1"/>
    <col min="14" max="16384" width="9.140625" style="363"/>
  </cols>
  <sheetData>
    <row r="1" spans="1:14" ht="15" customHeight="1">
      <c r="A1" s="1216" t="s">
        <v>1009</v>
      </c>
      <c r="B1" s="1216"/>
      <c r="C1" s="1216"/>
      <c r="D1" s="1216"/>
      <c r="E1" s="1216"/>
      <c r="F1" s="1216"/>
      <c r="G1" s="1216"/>
      <c r="H1" s="1216"/>
      <c r="I1" s="1216"/>
      <c r="J1" s="1216"/>
      <c r="K1" s="1216"/>
      <c r="L1" s="1216"/>
      <c r="M1" s="1216"/>
    </row>
    <row r="2" spans="1:14" s="814" customFormat="1" ht="15" customHeight="1">
      <c r="A2" s="1143" t="s">
        <v>787</v>
      </c>
      <c r="B2" s="1144" t="s">
        <v>769</v>
      </c>
      <c r="C2" s="1143" t="s">
        <v>788</v>
      </c>
      <c r="D2" s="1157" t="s">
        <v>95</v>
      </c>
      <c r="E2" s="1158"/>
      <c r="F2" s="1148" t="s">
        <v>96</v>
      </c>
      <c r="G2" s="1148"/>
      <c r="H2" s="1217">
        <v>44166</v>
      </c>
      <c r="I2" s="1217"/>
      <c r="J2" s="1217">
        <v>44501</v>
      </c>
      <c r="K2" s="1217"/>
      <c r="L2" s="1217">
        <v>44531</v>
      </c>
      <c r="M2" s="1217"/>
    </row>
    <row r="3" spans="1:14" s="814" customFormat="1" ht="38.25">
      <c r="A3" s="1144"/>
      <c r="B3" s="1148"/>
      <c r="C3" s="1144"/>
      <c r="D3" s="715" t="s">
        <v>789</v>
      </c>
      <c r="E3" s="715" t="s">
        <v>980</v>
      </c>
      <c r="F3" s="715" t="s">
        <v>789</v>
      </c>
      <c r="G3" s="715" t="s">
        <v>980</v>
      </c>
      <c r="H3" s="798" t="s">
        <v>531</v>
      </c>
      <c r="I3" s="798" t="s">
        <v>771</v>
      </c>
      <c r="J3" s="798" t="s">
        <v>531</v>
      </c>
      <c r="K3" s="798" t="s">
        <v>771</v>
      </c>
      <c r="L3" s="798" t="s">
        <v>531</v>
      </c>
      <c r="M3" s="798" t="s">
        <v>771</v>
      </c>
    </row>
    <row r="4" spans="1:14" s="804" customFormat="1" ht="12" customHeight="1">
      <c r="A4" s="1218" t="s">
        <v>516</v>
      </c>
      <c r="B4" s="1221" t="s">
        <v>790</v>
      </c>
      <c r="C4" s="799" t="s">
        <v>791</v>
      </c>
      <c r="D4" s="829">
        <v>6.2570000000000014</v>
      </c>
      <c r="E4" s="829">
        <v>336.92682500000001</v>
      </c>
      <c r="F4" s="800">
        <v>3.7680000000000002</v>
      </c>
      <c r="G4" s="800">
        <v>258.3599825</v>
      </c>
      <c r="H4" s="800">
        <v>0.14700000000000002</v>
      </c>
      <c r="I4" s="800">
        <v>8.4832625000000004</v>
      </c>
      <c r="J4" s="800">
        <v>4.8000000000000001E-2</v>
      </c>
      <c r="K4" s="800">
        <v>3.1852900000000002</v>
      </c>
      <c r="L4" s="800">
        <v>0.23</v>
      </c>
      <c r="M4" s="800">
        <v>16.72</v>
      </c>
      <c r="N4" s="830"/>
    </row>
    <row r="5" spans="1:14" s="814" customFormat="1" ht="12" customHeight="1">
      <c r="A5" s="1219"/>
      <c r="B5" s="1222"/>
      <c r="C5" s="799" t="s">
        <v>792</v>
      </c>
      <c r="D5" s="829">
        <v>32.35</v>
      </c>
      <c r="E5" s="829">
        <v>47.916060000000002</v>
      </c>
      <c r="F5" s="800">
        <v>0.9900000000000001</v>
      </c>
      <c r="G5" s="800">
        <v>1.826695</v>
      </c>
      <c r="H5" s="800">
        <v>0.9700000000000002</v>
      </c>
      <c r="I5" s="800">
        <v>1.41046</v>
      </c>
      <c r="J5" s="800">
        <v>0</v>
      </c>
      <c r="K5" s="800">
        <v>0</v>
      </c>
      <c r="L5" s="800">
        <v>0</v>
      </c>
      <c r="M5" s="800">
        <v>0</v>
      </c>
    </row>
    <row r="6" spans="1:14" s="814" customFormat="1" ht="12" customHeight="1">
      <c r="A6" s="1219"/>
      <c r="B6" s="1222"/>
      <c r="C6" s="799" t="s">
        <v>793</v>
      </c>
      <c r="D6" s="275">
        <v>0.17</v>
      </c>
      <c r="E6" s="275">
        <v>0.25170000000000003</v>
      </c>
      <c r="F6" s="800">
        <v>9.23</v>
      </c>
      <c r="G6" s="800">
        <v>15.494490000000001</v>
      </c>
      <c r="H6" s="800">
        <v>0</v>
      </c>
      <c r="I6" s="800">
        <v>0</v>
      </c>
      <c r="J6" s="800">
        <v>1.62</v>
      </c>
      <c r="K6" s="800">
        <v>2.7720400000000005</v>
      </c>
      <c r="L6" s="800">
        <v>1.2</v>
      </c>
      <c r="M6" s="800">
        <v>2.0956199999999998</v>
      </c>
    </row>
    <row r="7" spans="1:14" s="814" customFormat="1" ht="12" customHeight="1">
      <c r="A7" s="1219"/>
      <c r="B7" s="1222"/>
      <c r="C7" s="799" t="s">
        <v>794</v>
      </c>
      <c r="D7" s="831">
        <v>1884.7900000000002</v>
      </c>
      <c r="E7" s="831">
        <v>7966.5110999999997</v>
      </c>
      <c r="F7" s="800">
        <v>3046.65</v>
      </c>
      <c r="G7" s="800">
        <v>17829.304079999994</v>
      </c>
      <c r="H7" s="800">
        <v>179.29499999999996</v>
      </c>
      <c r="I7" s="800">
        <v>808.30257999999992</v>
      </c>
      <c r="J7" s="800">
        <v>272.02499999999998</v>
      </c>
      <c r="K7" s="800">
        <v>1769.17904</v>
      </c>
      <c r="L7" s="800">
        <v>240.17500000000001</v>
      </c>
      <c r="M7" s="800">
        <v>1482.2737999999999</v>
      </c>
    </row>
    <row r="8" spans="1:14" s="814" customFormat="1" ht="12" customHeight="1">
      <c r="A8" s="1219"/>
      <c r="B8" s="1222"/>
      <c r="C8" s="799" t="s">
        <v>795</v>
      </c>
      <c r="D8" s="831">
        <v>8427.58</v>
      </c>
      <c r="E8" s="831">
        <v>40377.57748</v>
      </c>
      <c r="F8" s="800">
        <v>6239.18</v>
      </c>
      <c r="G8" s="800">
        <v>32595.063250000003</v>
      </c>
      <c r="H8" s="800">
        <v>616.24000000000012</v>
      </c>
      <c r="I8" s="800">
        <v>2876.0004600000002</v>
      </c>
      <c r="J8" s="800">
        <v>0</v>
      </c>
      <c r="K8" s="800">
        <v>0</v>
      </c>
      <c r="L8" s="800">
        <v>0</v>
      </c>
      <c r="M8" s="800">
        <v>0</v>
      </c>
    </row>
    <row r="9" spans="1:14" s="814" customFormat="1" ht="12" customHeight="1">
      <c r="A9" s="1219"/>
      <c r="B9" s="1222"/>
      <c r="C9" s="799" t="s">
        <v>796</v>
      </c>
      <c r="D9" s="831">
        <v>11186.460000000003</v>
      </c>
      <c r="E9" s="831">
        <v>23133.764070000001</v>
      </c>
      <c r="F9" s="800">
        <v>10587.589999999998</v>
      </c>
      <c r="G9" s="800">
        <v>29164.892689999997</v>
      </c>
      <c r="H9" s="800">
        <v>1082.31</v>
      </c>
      <c r="I9" s="800">
        <v>2213.4611799999998</v>
      </c>
      <c r="J9" s="800">
        <v>935.86</v>
      </c>
      <c r="K9" s="800">
        <v>2443.2116199999996</v>
      </c>
      <c r="L9" s="800">
        <v>1577.55</v>
      </c>
      <c r="M9" s="800">
        <v>4504.9008199999998</v>
      </c>
    </row>
    <row r="10" spans="1:14" s="814" customFormat="1" ht="12" customHeight="1">
      <c r="A10" s="1219"/>
      <c r="B10" s="1222"/>
      <c r="C10" s="799" t="s">
        <v>547</v>
      </c>
      <c r="D10" s="831">
        <v>0</v>
      </c>
      <c r="E10" s="831">
        <v>0</v>
      </c>
      <c r="F10" s="800">
        <v>1.04</v>
      </c>
      <c r="G10" s="800">
        <v>11.7197</v>
      </c>
      <c r="H10" s="800">
        <v>0</v>
      </c>
      <c r="I10" s="800">
        <v>0</v>
      </c>
      <c r="J10" s="800">
        <v>0.04</v>
      </c>
      <c r="K10" s="800">
        <v>0.44969999999999999</v>
      </c>
      <c r="L10" s="800">
        <v>0.01</v>
      </c>
      <c r="M10" s="800">
        <v>0.1104</v>
      </c>
    </row>
    <row r="11" spans="1:14" s="814" customFormat="1" ht="12" customHeight="1">
      <c r="A11" s="1219"/>
      <c r="B11" s="1222"/>
      <c r="C11" s="799" t="s">
        <v>797</v>
      </c>
      <c r="D11" s="831">
        <v>349.43499999999995</v>
      </c>
      <c r="E11" s="831">
        <v>2237.8041600000006</v>
      </c>
      <c r="F11" s="800">
        <v>504.03499999999997</v>
      </c>
      <c r="G11" s="800">
        <v>3915.44659</v>
      </c>
      <c r="H11" s="800">
        <v>21.225000000000001</v>
      </c>
      <c r="I11" s="800">
        <v>128.51684000000003</v>
      </c>
      <c r="J11" s="800">
        <v>64.56</v>
      </c>
      <c r="K11" s="800">
        <v>545.23166000000003</v>
      </c>
      <c r="L11" s="800">
        <v>92.954999999999998</v>
      </c>
      <c r="M11" s="800">
        <v>807.4473099999999</v>
      </c>
    </row>
    <row r="12" spans="1:14" s="814" customFormat="1" ht="12" customHeight="1">
      <c r="A12" s="1219"/>
      <c r="B12" s="1222"/>
      <c r="C12" s="799" t="s">
        <v>798</v>
      </c>
      <c r="D12" s="831">
        <v>3745.58</v>
      </c>
      <c r="E12" s="831">
        <v>22679.272505000001</v>
      </c>
      <c r="F12" s="800">
        <v>4818.7849999999999</v>
      </c>
      <c r="G12" s="800">
        <v>42492.371039999998</v>
      </c>
      <c r="H12" s="800">
        <v>574.31999999999994</v>
      </c>
      <c r="I12" s="800">
        <v>2253.5718600000005</v>
      </c>
      <c r="J12" s="800">
        <v>593.29</v>
      </c>
      <c r="K12" s="800">
        <v>7068.1967699999987</v>
      </c>
      <c r="L12" s="800">
        <v>481.25</v>
      </c>
      <c r="M12" s="800">
        <v>5146.1431899999998</v>
      </c>
    </row>
    <row r="13" spans="1:14" s="814" customFormat="1" ht="12" customHeight="1">
      <c r="A13" s="1219"/>
      <c r="B13" s="1222"/>
      <c r="C13" s="799" t="s">
        <v>799</v>
      </c>
      <c r="D13" s="831">
        <v>6226.5750000000007</v>
      </c>
      <c r="E13" s="831">
        <v>24445.360185000001</v>
      </c>
      <c r="F13" s="800">
        <v>9180.81</v>
      </c>
      <c r="G13" s="800">
        <v>51822.483054999997</v>
      </c>
      <c r="H13" s="800">
        <v>330.49999999999994</v>
      </c>
      <c r="I13" s="800">
        <v>1980.2767699999999</v>
      </c>
      <c r="J13" s="800">
        <v>1246.7750000000001</v>
      </c>
      <c r="K13" s="800">
        <v>8064.3095599999997</v>
      </c>
      <c r="L13" s="800">
        <v>1020.33</v>
      </c>
      <c r="M13" s="800">
        <v>6104.3467350000019</v>
      </c>
    </row>
    <row r="14" spans="1:14" s="814" customFormat="1" ht="12" customHeight="1">
      <c r="A14" s="1219"/>
      <c r="B14" s="1222"/>
      <c r="C14" s="799" t="s">
        <v>800</v>
      </c>
      <c r="D14" s="831">
        <v>8.4500000000000011</v>
      </c>
      <c r="E14" s="831">
        <v>23.1715625</v>
      </c>
      <c r="F14" s="800">
        <v>1.0400000000000003</v>
      </c>
      <c r="G14" s="800">
        <v>2.9815874999999998</v>
      </c>
      <c r="H14" s="800">
        <v>3.8300000000000005</v>
      </c>
      <c r="I14" s="800">
        <v>10.567925000000001</v>
      </c>
      <c r="J14" s="800">
        <v>0.05</v>
      </c>
      <c r="K14" s="800">
        <v>0.14500000000000002</v>
      </c>
      <c r="L14" s="800">
        <v>0.11</v>
      </c>
      <c r="M14" s="800">
        <v>0.31821249999999995</v>
      </c>
    </row>
    <row r="15" spans="1:14" s="814" customFormat="1" ht="12" customHeight="1">
      <c r="A15" s="1219"/>
      <c r="B15" s="1222"/>
      <c r="C15" s="799" t="s">
        <v>801</v>
      </c>
      <c r="D15" s="831">
        <v>228.41399999999996</v>
      </c>
      <c r="E15" s="831">
        <v>3177.5976449999998</v>
      </c>
      <c r="F15" s="800">
        <v>469.59000000000003</v>
      </c>
      <c r="G15" s="800">
        <v>6995.6180399999994</v>
      </c>
      <c r="H15" s="800">
        <v>22.049999999999994</v>
      </c>
      <c r="I15" s="800">
        <v>296.76139499999994</v>
      </c>
      <c r="J15" s="800">
        <v>84.611999999999995</v>
      </c>
      <c r="K15" s="800">
        <v>1350.2071650000003</v>
      </c>
      <c r="L15" s="800">
        <v>77.400000000000006</v>
      </c>
      <c r="M15" s="800">
        <v>1256.5216650000004</v>
      </c>
    </row>
    <row r="16" spans="1:14" s="814" customFormat="1" ht="12" customHeight="1">
      <c r="A16" s="1219"/>
      <c r="B16" s="1222"/>
      <c r="C16" s="799" t="s">
        <v>548</v>
      </c>
      <c r="D16" s="831">
        <v>783.04599999999994</v>
      </c>
      <c r="E16" s="831">
        <v>4527.9185299999999</v>
      </c>
      <c r="F16" s="800">
        <v>510.44499999999999</v>
      </c>
      <c r="G16" s="800">
        <v>5790.8122899999998</v>
      </c>
      <c r="H16" s="800">
        <v>131.24000000000004</v>
      </c>
      <c r="I16" s="800">
        <v>780.06876999999997</v>
      </c>
      <c r="J16" s="800">
        <v>163.43199999999999</v>
      </c>
      <c r="K16" s="800">
        <v>1456.59854</v>
      </c>
      <c r="L16" s="800">
        <v>46.234000000000002</v>
      </c>
      <c r="M16" s="800">
        <v>1683.9770899999999</v>
      </c>
    </row>
    <row r="17" spans="1:13" s="814" customFormat="1" ht="12" customHeight="1">
      <c r="A17" s="1219"/>
      <c r="B17" s="1222"/>
      <c r="C17" s="799" t="s">
        <v>802</v>
      </c>
      <c r="D17" s="831">
        <v>17.499999999999996</v>
      </c>
      <c r="E17" s="831">
        <v>22.405260000000002</v>
      </c>
      <c r="F17" s="800">
        <v>4.04</v>
      </c>
      <c r="G17" s="800">
        <v>6.72445</v>
      </c>
      <c r="H17" s="800">
        <v>0.06</v>
      </c>
      <c r="I17" s="800">
        <v>7.3010000000000005E-2</v>
      </c>
      <c r="J17" s="800">
        <v>1.32</v>
      </c>
      <c r="K17" s="800">
        <v>2.3301700000000003</v>
      </c>
      <c r="L17" s="800">
        <v>0.57999999999999996</v>
      </c>
      <c r="M17" s="800">
        <v>1.0280800000000001</v>
      </c>
    </row>
    <row r="18" spans="1:13" s="814" customFormat="1" ht="12" customHeight="1">
      <c r="A18" s="1219"/>
      <c r="B18" s="1222"/>
      <c r="C18" s="799" t="s">
        <v>803</v>
      </c>
      <c r="D18" s="831">
        <v>7658.86</v>
      </c>
      <c r="E18" s="831">
        <v>41259.883740000005</v>
      </c>
      <c r="F18" s="800">
        <v>6873.489999999998</v>
      </c>
      <c r="G18" s="800">
        <v>50391.007469999997</v>
      </c>
      <c r="H18" s="800">
        <v>669.31999999999994</v>
      </c>
      <c r="I18" s="800">
        <v>3759.5369700000001</v>
      </c>
      <c r="J18" s="800">
        <v>16.36</v>
      </c>
      <c r="K18" s="800">
        <v>129.37053</v>
      </c>
      <c r="L18" s="800">
        <v>4.9000000000000004</v>
      </c>
      <c r="M18" s="800">
        <v>39.059320000000007</v>
      </c>
    </row>
    <row r="19" spans="1:13" s="814" customFormat="1" ht="12" customHeight="1">
      <c r="A19" s="1219"/>
      <c r="B19" s="1222"/>
      <c r="C19" s="799" t="s">
        <v>804</v>
      </c>
      <c r="D19" s="831">
        <v>12568.689999999999</v>
      </c>
      <c r="E19" s="831">
        <v>55406.876394999999</v>
      </c>
      <c r="F19" s="800">
        <v>7969.9449999999988</v>
      </c>
      <c r="G19" s="800">
        <v>53159.867850000002</v>
      </c>
      <c r="H19" s="800">
        <v>1687.1599999999996</v>
      </c>
      <c r="I19" s="800">
        <v>7435.5536600000005</v>
      </c>
      <c r="J19" s="800">
        <v>1500.49</v>
      </c>
      <c r="K19" s="800">
        <v>9076.6897349999999</v>
      </c>
      <c r="L19" s="800">
        <v>792.995</v>
      </c>
      <c r="M19" s="800">
        <v>5101.8571849999989</v>
      </c>
    </row>
    <row r="20" spans="1:13" s="814" customFormat="1" ht="12" customHeight="1">
      <c r="A20" s="1219"/>
      <c r="B20" s="1222"/>
      <c r="C20" s="799" t="s">
        <v>805</v>
      </c>
      <c r="D20" s="831">
        <v>8686.56</v>
      </c>
      <c r="E20" s="831">
        <v>88599.638040000005</v>
      </c>
      <c r="F20" s="800">
        <v>6300.89</v>
      </c>
      <c r="G20" s="800">
        <v>83666.771599999978</v>
      </c>
      <c r="H20" s="800">
        <v>1045.0899999999999</v>
      </c>
      <c r="I20" s="800">
        <v>11471.765020000001</v>
      </c>
      <c r="J20" s="800">
        <v>382.32</v>
      </c>
      <c r="K20" s="800">
        <v>4674.315775</v>
      </c>
      <c r="L20" s="800">
        <v>298.33499999999998</v>
      </c>
      <c r="M20" s="800">
        <v>3536.4760849999989</v>
      </c>
    </row>
    <row r="21" spans="1:13" s="814" customFormat="1" ht="12" customHeight="1">
      <c r="A21" s="1219"/>
      <c r="B21" s="1222"/>
      <c r="C21" s="799" t="s">
        <v>806</v>
      </c>
      <c r="D21" s="831">
        <v>636.32000000000005</v>
      </c>
      <c r="E21" s="831">
        <v>4175.1882299999997</v>
      </c>
      <c r="F21" s="800">
        <v>733.42500000000007</v>
      </c>
      <c r="G21" s="800">
        <v>5711.4402200000013</v>
      </c>
      <c r="H21" s="800">
        <v>40.020000000000003</v>
      </c>
      <c r="I21" s="800">
        <v>229.24035000000001</v>
      </c>
      <c r="J21" s="800">
        <v>80.25</v>
      </c>
      <c r="K21" s="800">
        <v>610.33373000000006</v>
      </c>
      <c r="L21" s="800">
        <v>63.344999999999999</v>
      </c>
      <c r="M21" s="800">
        <v>540.34701999999993</v>
      </c>
    </row>
    <row r="22" spans="1:13" s="814" customFormat="1" ht="12" customHeight="1">
      <c r="A22" s="1219"/>
      <c r="B22" s="1222"/>
      <c r="C22" s="799" t="s">
        <v>807</v>
      </c>
      <c r="D22" s="831">
        <v>45.904999999999987</v>
      </c>
      <c r="E22" s="831">
        <v>262.98899999999998</v>
      </c>
      <c r="F22" s="800">
        <v>0.6</v>
      </c>
      <c r="G22" s="800">
        <v>1.05633</v>
      </c>
      <c r="H22" s="800">
        <v>0</v>
      </c>
      <c r="I22" s="800">
        <v>0</v>
      </c>
      <c r="J22" s="800">
        <v>0</v>
      </c>
      <c r="K22" s="800">
        <v>0</v>
      </c>
      <c r="L22" s="800">
        <v>0</v>
      </c>
      <c r="M22" s="800">
        <v>0</v>
      </c>
    </row>
    <row r="23" spans="1:13" s="814" customFormat="1" ht="12" customHeight="1">
      <c r="A23" s="1219"/>
      <c r="B23" s="1223"/>
      <c r="C23" s="802" t="s">
        <v>777</v>
      </c>
      <c r="D23" s="803">
        <v>62489.070000000007</v>
      </c>
      <c r="E23" s="803">
        <v>318692.3198075</v>
      </c>
      <c r="F23" s="803">
        <v>57255.542999999991</v>
      </c>
      <c r="G23" s="803">
        <v>383833.24140999996</v>
      </c>
      <c r="H23" s="803">
        <v>6403.777</v>
      </c>
      <c r="I23" s="803">
        <v>34253.590512499999</v>
      </c>
      <c r="J23" s="803">
        <v>5343.0519999999997</v>
      </c>
      <c r="K23" s="803">
        <v>37196.526324999999</v>
      </c>
      <c r="L23" s="803">
        <v>4697.5990000000002</v>
      </c>
      <c r="M23" s="803">
        <v>30223.622532500001</v>
      </c>
    </row>
    <row r="24" spans="1:13" s="814" customFormat="1" ht="12" customHeight="1">
      <c r="A24" s="1219"/>
      <c r="B24" s="1224" t="s">
        <v>530</v>
      </c>
      <c r="C24" s="799" t="s">
        <v>808</v>
      </c>
      <c r="D24" s="831">
        <v>23.32</v>
      </c>
      <c r="E24" s="831">
        <v>88.150919999999999</v>
      </c>
      <c r="F24" s="800">
        <v>25.12</v>
      </c>
      <c r="G24" s="800">
        <v>112.12498000000001</v>
      </c>
      <c r="H24" s="800">
        <v>0</v>
      </c>
      <c r="I24" s="800">
        <v>0</v>
      </c>
      <c r="J24" s="800">
        <v>2.04</v>
      </c>
      <c r="K24" s="800">
        <v>9.0531100000000002</v>
      </c>
      <c r="L24" s="800">
        <v>1.49</v>
      </c>
      <c r="M24" s="800">
        <v>6.5118100000000005</v>
      </c>
    </row>
    <row r="25" spans="1:13" s="814" customFormat="1" ht="12" customHeight="1">
      <c r="A25" s="1219"/>
      <c r="B25" s="1225"/>
      <c r="C25" s="802" t="s">
        <v>809</v>
      </c>
      <c r="D25" s="803">
        <v>23.32</v>
      </c>
      <c r="E25" s="803">
        <v>88.150919999999999</v>
      </c>
      <c r="F25" s="803">
        <v>25.12</v>
      </c>
      <c r="G25" s="803">
        <v>112.12498000000001</v>
      </c>
      <c r="H25" s="803">
        <v>0</v>
      </c>
      <c r="I25" s="803">
        <v>0</v>
      </c>
      <c r="J25" s="803">
        <v>2.04</v>
      </c>
      <c r="K25" s="803">
        <v>9.0531100000000002</v>
      </c>
      <c r="L25" s="803">
        <v>1.49</v>
      </c>
      <c r="M25" s="803">
        <v>6.5118100000000005</v>
      </c>
    </row>
    <row r="26" spans="1:13" s="814" customFormat="1" ht="12" customHeight="1">
      <c r="A26" s="1220"/>
      <c r="B26" s="1226" t="s">
        <v>90</v>
      </c>
      <c r="C26" s="1227"/>
      <c r="D26" s="803">
        <v>62512.390000000007</v>
      </c>
      <c r="E26" s="803">
        <v>318780.47072749998</v>
      </c>
      <c r="F26" s="803">
        <v>57280.662999999993</v>
      </c>
      <c r="G26" s="803">
        <v>383945.36638999998</v>
      </c>
      <c r="H26" s="803">
        <v>6403.777</v>
      </c>
      <c r="I26" s="803">
        <v>34253.590512499999</v>
      </c>
      <c r="J26" s="803">
        <v>5345.0919999999996</v>
      </c>
      <c r="K26" s="803">
        <v>37205.579435</v>
      </c>
      <c r="L26" s="803">
        <v>4699.0889999999999</v>
      </c>
      <c r="M26" s="803">
        <v>30230.134342500001</v>
      </c>
    </row>
    <row r="27" spans="1:13" s="814" customFormat="1" ht="12" customHeight="1">
      <c r="A27" s="1218" t="s">
        <v>517</v>
      </c>
      <c r="B27" s="1221" t="s">
        <v>790</v>
      </c>
      <c r="C27" s="799" t="s">
        <v>795</v>
      </c>
      <c r="D27" s="831">
        <v>1.46</v>
      </c>
      <c r="E27" s="831">
        <v>7.8199999999999994</v>
      </c>
      <c r="F27" s="800">
        <v>6.55</v>
      </c>
      <c r="G27" s="800">
        <v>37.093205000000005</v>
      </c>
      <c r="H27" s="800">
        <v>1</v>
      </c>
      <c r="I27" s="800">
        <v>4.9000000000000004</v>
      </c>
      <c r="J27" s="800">
        <v>0</v>
      </c>
      <c r="K27" s="800">
        <v>0</v>
      </c>
      <c r="L27" s="800">
        <v>0</v>
      </c>
      <c r="M27" s="800">
        <v>0</v>
      </c>
    </row>
    <row r="28" spans="1:13" s="814" customFormat="1" ht="12" customHeight="1">
      <c r="A28" s="1219"/>
      <c r="B28" s="1222"/>
      <c r="C28" s="799" t="s">
        <v>798</v>
      </c>
      <c r="D28" s="831">
        <v>0.90999999999999992</v>
      </c>
      <c r="E28" s="831">
        <v>5.9700600000000001</v>
      </c>
      <c r="F28" s="800">
        <v>2.95</v>
      </c>
      <c r="G28" s="800">
        <v>32.321985000000005</v>
      </c>
      <c r="H28" s="800">
        <v>0</v>
      </c>
      <c r="I28" s="800">
        <v>0</v>
      </c>
      <c r="J28" s="800">
        <v>0.66500000000000004</v>
      </c>
      <c r="K28" s="800">
        <v>8.3983000000000008</v>
      </c>
      <c r="L28" s="800">
        <v>0.12</v>
      </c>
      <c r="M28" s="800">
        <v>1.4953749999999999</v>
      </c>
    </row>
    <row r="29" spans="1:13" s="814" customFormat="1" ht="12" customHeight="1">
      <c r="A29" s="1219"/>
      <c r="B29" s="1222"/>
      <c r="C29" s="799" t="s">
        <v>810</v>
      </c>
      <c r="D29" s="831">
        <v>0.57000000000000006</v>
      </c>
      <c r="E29" s="831">
        <v>2.5073250000000002</v>
      </c>
      <c r="F29" s="800">
        <v>6.8</v>
      </c>
      <c r="G29" s="800">
        <v>45.139994999999999</v>
      </c>
      <c r="H29" s="800">
        <v>0</v>
      </c>
      <c r="I29" s="800">
        <v>0</v>
      </c>
      <c r="J29" s="800">
        <v>2.5649999999999999</v>
      </c>
      <c r="K29" s="800">
        <v>18.848945000000001</v>
      </c>
      <c r="L29" s="800">
        <v>1.675</v>
      </c>
      <c r="M29" s="800">
        <v>11.72336</v>
      </c>
    </row>
    <row r="30" spans="1:13" s="814" customFormat="1" ht="12" customHeight="1">
      <c r="A30" s="1219"/>
      <c r="B30" s="1222"/>
      <c r="C30" s="799" t="s">
        <v>811</v>
      </c>
      <c r="D30" s="831">
        <v>0.02</v>
      </c>
      <c r="E30" s="831">
        <v>0.09</v>
      </c>
      <c r="F30" s="800">
        <v>0.13500000000000001</v>
      </c>
      <c r="G30" s="800">
        <v>0.82545000000000002</v>
      </c>
      <c r="H30" s="800">
        <v>0</v>
      </c>
      <c r="I30" s="800">
        <v>0</v>
      </c>
      <c r="J30" s="800">
        <v>0</v>
      </c>
      <c r="K30" s="800">
        <v>0</v>
      </c>
      <c r="L30" s="800">
        <v>0</v>
      </c>
      <c r="M30" s="800">
        <v>0</v>
      </c>
    </row>
    <row r="31" spans="1:13" s="814" customFormat="1" ht="12" customHeight="1">
      <c r="A31" s="1219"/>
      <c r="B31" s="1223"/>
      <c r="C31" s="799" t="s">
        <v>812</v>
      </c>
      <c r="D31" s="800">
        <v>2.9</v>
      </c>
      <c r="E31" s="799">
        <v>15.2658</v>
      </c>
      <c r="F31" s="800">
        <v>0.97</v>
      </c>
      <c r="G31" s="800">
        <v>4.8975</v>
      </c>
      <c r="H31" s="800">
        <v>1.43</v>
      </c>
      <c r="I31" s="800">
        <v>7.62</v>
      </c>
      <c r="J31" s="800">
        <v>0</v>
      </c>
      <c r="K31" s="800">
        <v>0</v>
      </c>
      <c r="L31" s="800">
        <v>0</v>
      </c>
      <c r="M31" s="800">
        <v>0</v>
      </c>
    </row>
    <row r="32" spans="1:13" s="814" customFormat="1" ht="12" customHeight="1">
      <c r="A32" s="1220"/>
      <c r="B32" s="1226" t="s">
        <v>90</v>
      </c>
      <c r="C32" s="1227"/>
      <c r="D32" s="803">
        <v>6.86</v>
      </c>
      <c r="E32" s="803">
        <v>33.152365000000003</v>
      </c>
      <c r="F32" s="803">
        <v>17.405000000000001</v>
      </c>
      <c r="G32" s="803">
        <v>120.27813500000001</v>
      </c>
      <c r="H32" s="803">
        <v>2.4299999999999997</v>
      </c>
      <c r="I32" s="803">
        <v>12.52</v>
      </c>
      <c r="J32" s="803">
        <v>3.23</v>
      </c>
      <c r="K32" s="803">
        <v>27.247244999999999</v>
      </c>
      <c r="L32" s="803">
        <v>1.7949999999999999</v>
      </c>
      <c r="M32" s="803">
        <v>13.218734999999999</v>
      </c>
    </row>
    <row r="33" spans="1:13" s="814" customFormat="1">
      <c r="A33" s="709" t="s">
        <v>1103</v>
      </c>
      <c r="C33" s="832"/>
      <c r="J33" s="814" t="s">
        <v>738</v>
      </c>
      <c r="K33" s="814" t="s">
        <v>738</v>
      </c>
      <c r="M33" s="814" t="s">
        <v>738</v>
      </c>
    </row>
    <row r="34" spans="1:13" s="814" customFormat="1">
      <c r="A34" s="709" t="s">
        <v>961</v>
      </c>
      <c r="C34" s="832"/>
    </row>
    <row r="35" spans="1:13" s="814" customFormat="1">
      <c r="A35" s="832" t="s">
        <v>533</v>
      </c>
      <c r="L35" s="814" t="s">
        <v>738</v>
      </c>
      <c r="M35" s="814" t="s">
        <v>738</v>
      </c>
    </row>
  </sheetData>
  <mergeCells count="16">
    <mergeCell ref="A4:A26"/>
    <mergeCell ref="B4:B23"/>
    <mergeCell ref="B24:B25"/>
    <mergeCell ref="B26:C26"/>
    <mergeCell ref="A27:A32"/>
    <mergeCell ref="B27:B31"/>
    <mergeCell ref="B32:C32"/>
    <mergeCell ref="A1:M1"/>
    <mergeCell ref="A2:A3"/>
    <mergeCell ref="B2:B3"/>
    <mergeCell ref="C2:C3"/>
    <mergeCell ref="D2:E2"/>
    <mergeCell ref="F2:G2"/>
    <mergeCell ref="H2:I2"/>
    <mergeCell ref="J2:K2"/>
    <mergeCell ref="L2:M2"/>
  </mergeCells>
  <printOptions horizontalCentered="1"/>
  <pageMargins left="0.45" right="0.45" top="0.75" bottom="0.75" header="0.3" footer="0.3"/>
  <pageSetup paperSize="9" scale="78" fitToHeight="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topLeftCell="A28" zoomScaleNormal="115" zoomScaleSheetLayoutView="100" workbookViewId="0">
      <selection activeCell="I50" sqref="I50"/>
    </sheetView>
  </sheetViews>
  <sheetFormatPr defaultColWidth="9.140625" defaultRowHeight="12.75"/>
  <cols>
    <col min="1" max="1" width="14.42578125" style="363" customWidth="1"/>
    <col min="2" max="2" width="17.5703125" style="365" customWidth="1"/>
    <col min="3" max="3" width="17.5703125" style="363" customWidth="1"/>
    <col min="4" max="5" width="8.42578125" style="364" customWidth="1"/>
    <col min="6" max="6" width="8.42578125" style="363" customWidth="1"/>
    <col min="7" max="7" width="9.140625" style="363" bestFit="1" customWidth="1"/>
    <col min="8" max="13" width="8.42578125" style="363" customWidth="1"/>
    <col min="14" max="16384" width="9.140625" style="363"/>
  </cols>
  <sheetData>
    <row r="1" spans="1:15" ht="15">
      <c r="A1" s="377" t="s">
        <v>1010</v>
      </c>
      <c r="C1" s="376"/>
      <c r="D1" s="376"/>
      <c r="E1" s="376"/>
      <c r="F1" s="376"/>
      <c r="G1" s="376"/>
      <c r="H1" s="376"/>
      <c r="I1" s="376"/>
      <c r="J1" s="376" t="s">
        <v>738</v>
      </c>
      <c r="K1" s="376" t="s">
        <v>738</v>
      </c>
      <c r="L1" s="376"/>
      <c r="M1" s="376"/>
    </row>
    <row r="2" spans="1:15" s="814" customFormat="1">
      <c r="A2" s="1143" t="s">
        <v>768</v>
      </c>
      <c r="B2" s="1233" t="s">
        <v>769</v>
      </c>
      <c r="C2" s="1148" t="s">
        <v>538</v>
      </c>
      <c r="D2" s="1148" t="s">
        <v>95</v>
      </c>
      <c r="E2" s="1148"/>
      <c r="F2" s="1148" t="s">
        <v>96</v>
      </c>
      <c r="G2" s="1148"/>
      <c r="H2" s="1217">
        <v>44166</v>
      </c>
      <c r="I2" s="1217"/>
      <c r="J2" s="1217">
        <v>44501</v>
      </c>
      <c r="K2" s="1217"/>
      <c r="L2" s="1229">
        <v>44531</v>
      </c>
      <c r="M2" s="1229"/>
    </row>
    <row r="3" spans="1:15" s="814" customFormat="1" ht="38.25">
      <c r="A3" s="1144"/>
      <c r="B3" s="1234"/>
      <c r="C3" s="1148"/>
      <c r="D3" s="665" t="s">
        <v>770</v>
      </c>
      <c r="E3" s="665" t="s">
        <v>980</v>
      </c>
      <c r="F3" s="665" t="s">
        <v>770</v>
      </c>
      <c r="G3" s="665" t="s">
        <v>980</v>
      </c>
      <c r="H3" s="665" t="s">
        <v>770</v>
      </c>
      <c r="I3" s="665" t="s">
        <v>980</v>
      </c>
      <c r="J3" s="665" t="s">
        <v>770</v>
      </c>
      <c r="K3" s="665" t="s">
        <v>980</v>
      </c>
      <c r="L3" s="665" t="s">
        <v>770</v>
      </c>
      <c r="M3" s="665" t="s">
        <v>980</v>
      </c>
    </row>
    <row r="4" spans="1:15" s="814" customFormat="1">
      <c r="A4" s="1235" t="s">
        <v>813</v>
      </c>
      <c r="B4" s="1230" t="s">
        <v>814</v>
      </c>
      <c r="C4" s="799" t="s">
        <v>815</v>
      </c>
      <c r="D4" s="800">
        <v>14577.220000000001</v>
      </c>
      <c r="E4" s="800">
        <v>554.32296099999996</v>
      </c>
      <c r="F4" s="833">
        <v>0</v>
      </c>
      <c r="G4" s="833">
        <v>0</v>
      </c>
      <c r="H4" s="833">
        <v>0</v>
      </c>
      <c r="I4" s="833">
        <v>0</v>
      </c>
      <c r="J4" s="833">
        <v>0</v>
      </c>
      <c r="K4" s="833">
        <v>0</v>
      </c>
      <c r="L4" s="833">
        <v>0</v>
      </c>
      <c r="M4" s="833">
        <v>0</v>
      </c>
    </row>
    <row r="5" spans="1:15" s="814" customFormat="1">
      <c r="A5" s="1236"/>
      <c r="B5" s="1231"/>
      <c r="C5" s="799" t="s">
        <v>816</v>
      </c>
      <c r="D5" s="800">
        <v>1.19</v>
      </c>
      <c r="E5" s="800">
        <v>4.1949999999999999E-3</v>
      </c>
      <c r="F5" s="833">
        <v>0</v>
      </c>
      <c r="G5" s="833">
        <v>0</v>
      </c>
      <c r="H5" s="833">
        <v>0</v>
      </c>
      <c r="I5" s="833">
        <v>0</v>
      </c>
      <c r="J5" s="833">
        <v>0</v>
      </c>
      <c r="K5" s="833">
        <v>0</v>
      </c>
      <c r="L5" s="833">
        <v>0</v>
      </c>
      <c r="M5" s="833">
        <v>0</v>
      </c>
    </row>
    <row r="6" spans="1:15" s="814" customFormat="1">
      <c r="A6" s="1236"/>
      <c r="B6" s="1231"/>
      <c r="C6" s="799" t="s">
        <v>817</v>
      </c>
      <c r="D6" s="800">
        <v>0.05</v>
      </c>
      <c r="E6" s="800">
        <v>3.9552000000000001E-4</v>
      </c>
      <c r="F6" s="833">
        <v>0</v>
      </c>
      <c r="G6" s="833">
        <v>0</v>
      </c>
      <c r="H6" s="833">
        <v>0</v>
      </c>
      <c r="I6" s="833">
        <v>0</v>
      </c>
      <c r="J6" s="833">
        <v>0</v>
      </c>
      <c r="K6" s="833">
        <v>0</v>
      </c>
      <c r="L6" s="833">
        <v>0</v>
      </c>
      <c r="M6" s="833">
        <v>0</v>
      </c>
    </row>
    <row r="7" spans="1:15" s="814" customFormat="1">
      <c r="A7" s="1236"/>
      <c r="B7" s="1232"/>
      <c r="C7" s="834" t="s">
        <v>818</v>
      </c>
      <c r="D7" s="835">
        <v>14578.460000000001</v>
      </c>
      <c r="E7" s="835">
        <v>554.32755151999993</v>
      </c>
      <c r="F7" s="835">
        <v>0</v>
      </c>
      <c r="G7" s="835">
        <v>0</v>
      </c>
      <c r="H7" s="835">
        <v>0</v>
      </c>
      <c r="I7" s="835">
        <v>0</v>
      </c>
      <c r="J7" s="835">
        <v>0</v>
      </c>
      <c r="K7" s="835">
        <v>0</v>
      </c>
      <c r="L7" s="835">
        <v>0</v>
      </c>
      <c r="M7" s="835">
        <v>0</v>
      </c>
    </row>
    <row r="8" spans="1:15" s="814" customFormat="1">
      <c r="A8" s="1236"/>
      <c r="B8" s="836" t="s">
        <v>774</v>
      </c>
      <c r="C8" s="799" t="s">
        <v>808</v>
      </c>
      <c r="D8" s="800">
        <v>263.58999999999997</v>
      </c>
      <c r="E8" s="800">
        <v>794.74125000000004</v>
      </c>
      <c r="F8" s="800">
        <v>2.59</v>
      </c>
      <c r="G8" s="800">
        <v>115.88</v>
      </c>
      <c r="H8" s="837">
        <v>0</v>
      </c>
      <c r="I8" s="837">
        <v>0</v>
      </c>
      <c r="J8" s="837">
        <v>0.06</v>
      </c>
      <c r="K8" s="837">
        <v>2.74</v>
      </c>
      <c r="L8" s="837">
        <v>4.2999999999999997E-2</v>
      </c>
      <c r="M8" s="837">
        <v>1.92</v>
      </c>
    </row>
    <row r="9" spans="1:15" s="814" customFormat="1">
      <c r="A9" s="1236"/>
      <c r="B9" s="1230" t="s">
        <v>790</v>
      </c>
      <c r="C9" s="799" t="s">
        <v>819</v>
      </c>
      <c r="D9" s="837">
        <v>11.016</v>
      </c>
      <c r="E9" s="837">
        <v>132.34764999999999</v>
      </c>
      <c r="F9" s="837">
        <v>1.3120000000000001</v>
      </c>
      <c r="G9" s="837">
        <v>22.79</v>
      </c>
      <c r="H9" s="837">
        <v>0</v>
      </c>
      <c r="I9" s="837">
        <v>0</v>
      </c>
      <c r="J9" s="837">
        <v>6.9000000000000006E-2</v>
      </c>
      <c r="K9" s="837">
        <v>1.2250000000000001</v>
      </c>
      <c r="L9" s="837">
        <v>5.1999999999999998E-2</v>
      </c>
      <c r="M9" s="837">
        <v>0.97</v>
      </c>
    </row>
    <row r="10" spans="1:15" s="814" customFormat="1">
      <c r="A10" s="1236"/>
      <c r="B10" s="1231"/>
      <c r="C10" s="799" t="s">
        <v>820</v>
      </c>
      <c r="D10" s="837">
        <v>54.44</v>
      </c>
      <c r="E10" s="837">
        <v>185.04285999999999</v>
      </c>
      <c r="F10" s="833">
        <v>0</v>
      </c>
      <c r="G10" s="833">
        <v>0</v>
      </c>
      <c r="H10" s="833">
        <v>0</v>
      </c>
      <c r="I10" s="833">
        <v>0</v>
      </c>
      <c r="J10" s="833">
        <v>0</v>
      </c>
      <c r="K10" s="833">
        <v>0</v>
      </c>
      <c r="L10" s="833">
        <v>0</v>
      </c>
      <c r="M10" s="833">
        <v>0</v>
      </c>
    </row>
    <row r="11" spans="1:15" s="838" customFormat="1">
      <c r="A11" s="1236"/>
      <c r="B11" s="1232"/>
      <c r="C11" s="834" t="s">
        <v>777</v>
      </c>
      <c r="D11" s="835">
        <v>65.456000000000003</v>
      </c>
      <c r="E11" s="835">
        <v>317.39050999999995</v>
      </c>
      <c r="F11" s="835">
        <v>1.3120000000000001</v>
      </c>
      <c r="G11" s="835">
        <v>22.79</v>
      </c>
      <c r="H11" s="835">
        <v>0</v>
      </c>
      <c r="I11" s="835">
        <v>0</v>
      </c>
      <c r="J11" s="835">
        <v>6.9000000000000006E-2</v>
      </c>
      <c r="K11" s="835">
        <v>1.2250000000000001</v>
      </c>
      <c r="L11" s="835">
        <v>5.1999999999999998E-2</v>
      </c>
      <c r="M11" s="835">
        <v>0.97</v>
      </c>
    </row>
    <row r="12" spans="1:15" s="838" customFormat="1">
      <c r="A12" s="1237"/>
      <c r="B12" s="839" t="s">
        <v>1215</v>
      </c>
      <c r="D12" s="840">
        <v>14907.506000000001</v>
      </c>
      <c r="E12" s="841">
        <v>1666.4593115199998</v>
      </c>
      <c r="F12" s="841">
        <v>3.9020000000000001</v>
      </c>
      <c r="G12" s="841">
        <v>138.66999999999999</v>
      </c>
      <c r="H12" s="841">
        <v>0</v>
      </c>
      <c r="I12" s="841">
        <v>0</v>
      </c>
      <c r="J12" s="841">
        <v>0.129</v>
      </c>
      <c r="K12" s="841">
        <v>3.9650000000000003</v>
      </c>
      <c r="L12" s="841">
        <v>9.5000000000000001E-2</v>
      </c>
      <c r="M12" s="841">
        <v>2.8899999999999997</v>
      </c>
    </row>
    <row r="13" spans="1:15" s="814" customFormat="1">
      <c r="A13" s="842" t="s">
        <v>821</v>
      </c>
      <c r="B13" s="1230" t="s">
        <v>523</v>
      </c>
      <c r="C13" s="799" t="s">
        <v>539</v>
      </c>
      <c r="D13" s="837">
        <v>5.0000000000000004E-6</v>
      </c>
      <c r="E13" s="837">
        <v>2.5385900000000001</v>
      </c>
      <c r="F13" s="837">
        <v>0</v>
      </c>
      <c r="G13" s="837">
        <v>0</v>
      </c>
      <c r="H13" s="837">
        <v>0</v>
      </c>
      <c r="I13" s="837">
        <v>0</v>
      </c>
      <c r="J13" s="837">
        <v>0</v>
      </c>
      <c r="K13" s="837">
        <v>0</v>
      </c>
      <c r="L13" s="837">
        <v>0</v>
      </c>
      <c r="M13" s="837">
        <v>0</v>
      </c>
    </row>
    <row r="14" spans="1:15" s="814" customFormat="1">
      <c r="A14" s="843"/>
      <c r="B14" s="1231"/>
      <c r="C14" s="799" t="s">
        <v>822</v>
      </c>
      <c r="D14" s="837">
        <v>1.2838999999999999E-3</v>
      </c>
      <c r="E14" s="837">
        <v>620.40100600000017</v>
      </c>
      <c r="F14" s="837">
        <v>4.7600000000000005E-5</v>
      </c>
      <c r="G14" s="837">
        <v>22.592726999999993</v>
      </c>
      <c r="H14" s="837">
        <v>3.7100000000000001E-5</v>
      </c>
      <c r="I14" s="837">
        <v>18.669679000000002</v>
      </c>
      <c r="J14" s="837">
        <v>2.1000000000000002E-6</v>
      </c>
      <c r="K14" s="837">
        <v>0.99556400000000023</v>
      </c>
      <c r="L14" s="837">
        <v>2.2000000000000001E-6</v>
      </c>
      <c r="M14" s="837">
        <v>1.0610160000000002</v>
      </c>
    </row>
    <row r="15" spans="1:15" s="814" customFormat="1">
      <c r="A15" s="843"/>
      <c r="B15" s="1231"/>
      <c r="C15" s="799" t="s">
        <v>823</v>
      </c>
      <c r="D15" s="837">
        <v>0</v>
      </c>
      <c r="E15" s="837">
        <v>0</v>
      </c>
      <c r="F15" s="837">
        <v>1.3427E-5</v>
      </c>
      <c r="G15" s="837">
        <v>6.3880877999999983</v>
      </c>
      <c r="H15" s="837">
        <v>0</v>
      </c>
      <c r="I15" s="837">
        <v>0</v>
      </c>
      <c r="J15" s="837">
        <v>0</v>
      </c>
      <c r="K15" s="837">
        <v>0</v>
      </c>
      <c r="L15" s="837">
        <v>0</v>
      </c>
      <c r="M15" s="837">
        <v>0</v>
      </c>
      <c r="O15" s="844"/>
    </row>
    <row r="16" spans="1:15" s="814" customFormat="1">
      <c r="A16" s="843"/>
      <c r="B16" s="1232"/>
      <c r="C16" s="834" t="s">
        <v>773</v>
      </c>
      <c r="D16" s="845">
        <v>1.2888999999999999E-3</v>
      </c>
      <c r="E16" s="845">
        <v>622.93959600000017</v>
      </c>
      <c r="F16" s="845">
        <v>6.1027000000000004E-5</v>
      </c>
      <c r="G16" s="845">
        <v>28.98081479999999</v>
      </c>
      <c r="H16" s="845">
        <v>3.7100000000000001E-5</v>
      </c>
      <c r="I16" s="845">
        <v>18.669679000000002</v>
      </c>
      <c r="J16" s="845">
        <v>2.1000000000000002E-6</v>
      </c>
      <c r="K16" s="845">
        <v>0.99556400000000023</v>
      </c>
      <c r="L16" s="845">
        <v>2.2000000000000001E-6</v>
      </c>
      <c r="M16" s="845">
        <v>1.0610160000000002</v>
      </c>
    </row>
    <row r="17" spans="1:13" s="814" customFormat="1">
      <c r="A17" s="843"/>
      <c r="B17" s="836" t="s">
        <v>790</v>
      </c>
      <c r="C17" s="799" t="s">
        <v>824</v>
      </c>
      <c r="D17" s="837">
        <v>431.95000000000005</v>
      </c>
      <c r="E17" s="837">
        <v>4853.2277000000004</v>
      </c>
      <c r="F17" s="837">
        <v>170.71</v>
      </c>
      <c r="G17" s="837">
        <v>2239.963549999999</v>
      </c>
      <c r="H17" s="837">
        <v>0</v>
      </c>
      <c r="I17" s="837">
        <v>0</v>
      </c>
      <c r="J17" s="837">
        <v>0</v>
      </c>
      <c r="K17" s="837">
        <v>0</v>
      </c>
      <c r="L17" s="837">
        <v>0</v>
      </c>
      <c r="M17" s="837">
        <v>0</v>
      </c>
    </row>
    <row r="18" spans="1:13" s="814" customFormat="1">
      <c r="A18" s="843"/>
      <c r="B18" s="836" t="s">
        <v>524</v>
      </c>
      <c r="C18" s="799" t="s">
        <v>542</v>
      </c>
      <c r="D18" s="837">
        <v>0.11</v>
      </c>
      <c r="E18" s="837">
        <v>7.5523999999999996</v>
      </c>
      <c r="F18" s="837">
        <v>0</v>
      </c>
      <c r="G18" s="837">
        <v>0</v>
      </c>
      <c r="H18" s="837">
        <v>0</v>
      </c>
      <c r="I18" s="837">
        <v>0</v>
      </c>
      <c r="J18" s="837">
        <v>0</v>
      </c>
      <c r="K18" s="837">
        <v>0</v>
      </c>
      <c r="L18" s="837">
        <v>0</v>
      </c>
      <c r="M18" s="837">
        <v>0</v>
      </c>
    </row>
    <row r="19" spans="1:13" s="814" customFormat="1">
      <c r="A19" s="846"/>
      <c r="B19" s="847" t="s">
        <v>1216</v>
      </c>
      <c r="C19" s="839"/>
      <c r="D19" s="840">
        <v>432.06128890000008</v>
      </c>
      <c r="E19" s="840">
        <v>5483.7196960000001</v>
      </c>
      <c r="F19" s="840">
        <v>170.71006102699999</v>
      </c>
      <c r="G19" s="840">
        <v>2268.9443647999992</v>
      </c>
      <c r="H19" s="840">
        <v>3.7100000000000001E-5</v>
      </c>
      <c r="I19" s="840">
        <v>18.669679000000002</v>
      </c>
      <c r="J19" s="840">
        <v>2.1000000000000002E-6</v>
      </c>
      <c r="K19" s="840">
        <v>0.99556400000000023</v>
      </c>
      <c r="L19" s="840">
        <v>2.2000000000000001E-6</v>
      </c>
      <c r="M19" s="840">
        <v>1.0610160000000002</v>
      </c>
    </row>
    <row r="20" spans="1:13" s="814" customFormat="1">
      <c r="A20" s="842" t="s">
        <v>825</v>
      </c>
      <c r="B20" s="847" t="s">
        <v>1217</v>
      </c>
      <c r="C20" s="848" t="s">
        <v>822</v>
      </c>
      <c r="D20" s="849">
        <v>4.4315999999999987E-2</v>
      </c>
      <c r="E20" s="849">
        <v>22355.287982499995</v>
      </c>
      <c r="F20" s="849">
        <v>2.04878E-2</v>
      </c>
      <c r="G20" s="849">
        <v>9776.864532500018</v>
      </c>
      <c r="H20" s="849">
        <v>5.0916999999999863E-3</v>
      </c>
      <c r="I20" s="849">
        <v>2633.3125410000007</v>
      </c>
      <c r="J20" s="849">
        <v>3.2704000000000001E-3</v>
      </c>
      <c r="K20" s="849">
        <v>1544.4293315000016</v>
      </c>
      <c r="L20" s="849">
        <v>3.4876E-3</v>
      </c>
      <c r="M20" s="849">
        <v>1690.9406470000019</v>
      </c>
    </row>
    <row r="21" spans="1:13" s="814" customFormat="1">
      <c r="A21" s="1235" t="s">
        <v>826</v>
      </c>
      <c r="B21" s="1230" t="s">
        <v>523</v>
      </c>
      <c r="C21" s="799" t="s">
        <v>539</v>
      </c>
      <c r="D21" s="837">
        <v>3.0000000000000001E-5</v>
      </c>
      <c r="E21" s="837">
        <v>12.07</v>
      </c>
      <c r="F21" s="837">
        <v>0</v>
      </c>
      <c r="G21" s="837">
        <v>0</v>
      </c>
      <c r="H21" s="837">
        <v>0</v>
      </c>
      <c r="I21" s="837">
        <v>0</v>
      </c>
      <c r="J21" s="837">
        <v>0</v>
      </c>
      <c r="K21" s="837">
        <v>0</v>
      </c>
      <c r="L21" s="837">
        <v>0</v>
      </c>
      <c r="M21" s="837">
        <v>0</v>
      </c>
    </row>
    <row r="22" spans="1:13" s="814" customFormat="1">
      <c r="A22" s="1236"/>
      <c r="B22" s="1231"/>
      <c r="C22" s="799" t="s">
        <v>540</v>
      </c>
      <c r="D22" s="837">
        <v>5.9999999999999995E-4</v>
      </c>
      <c r="E22" s="837">
        <v>2.91</v>
      </c>
      <c r="F22" s="837">
        <v>0</v>
      </c>
      <c r="G22" s="837">
        <v>0</v>
      </c>
      <c r="H22" s="837">
        <v>0</v>
      </c>
      <c r="I22" s="837">
        <v>0</v>
      </c>
      <c r="J22" s="837">
        <v>0</v>
      </c>
      <c r="K22" s="837">
        <v>0</v>
      </c>
      <c r="L22" s="837">
        <v>0</v>
      </c>
      <c r="M22" s="837">
        <v>0</v>
      </c>
    </row>
    <row r="23" spans="1:13" s="814" customFormat="1">
      <c r="A23" s="1236"/>
      <c r="B23" s="1231"/>
      <c r="C23" s="799" t="s">
        <v>827</v>
      </c>
      <c r="D23" s="837">
        <v>1.4890000000000001E-4</v>
      </c>
      <c r="E23" s="837">
        <v>72.310771000000003</v>
      </c>
      <c r="F23" s="837">
        <v>1.8158999999999998E-2</v>
      </c>
      <c r="G23" s="837">
        <v>83.970508999999993</v>
      </c>
      <c r="H23" s="837">
        <v>2.1000000000000002E-5</v>
      </c>
      <c r="I23" s="837">
        <v>10.52684</v>
      </c>
      <c r="J23" s="837">
        <v>2.3E-5</v>
      </c>
      <c r="K23" s="837">
        <v>10.885691</v>
      </c>
      <c r="L23" s="837">
        <v>1.7999999999999999E-2</v>
      </c>
      <c r="M23" s="837">
        <v>8.6986939999999997</v>
      </c>
    </row>
    <row r="24" spans="1:13" s="814" customFormat="1">
      <c r="A24" s="1236"/>
      <c r="B24" s="1232"/>
      <c r="C24" s="834" t="s">
        <v>773</v>
      </c>
      <c r="D24" s="845">
        <v>7.788999999999999E-4</v>
      </c>
      <c r="E24" s="845">
        <v>87.290771000000007</v>
      </c>
      <c r="F24" s="845">
        <v>1.8158999999999998E-2</v>
      </c>
      <c r="G24" s="845">
        <v>83.970508999999993</v>
      </c>
      <c r="H24" s="845">
        <v>2.1000000000000002E-5</v>
      </c>
      <c r="I24" s="845">
        <v>10.52684</v>
      </c>
      <c r="J24" s="845">
        <v>2.3E-5</v>
      </c>
      <c r="K24" s="845">
        <v>10.885691</v>
      </c>
      <c r="L24" s="845">
        <v>1.7999999999999999E-2</v>
      </c>
      <c r="M24" s="845">
        <v>8.6986939999999997</v>
      </c>
    </row>
    <row r="25" spans="1:13" s="814" customFormat="1">
      <c r="A25" s="1236"/>
      <c r="B25" s="850" t="s">
        <v>774</v>
      </c>
      <c r="C25" s="799" t="s">
        <v>832</v>
      </c>
      <c r="D25" s="837">
        <v>0</v>
      </c>
      <c r="E25" s="837">
        <v>0</v>
      </c>
      <c r="F25" s="837">
        <v>69.34</v>
      </c>
      <c r="G25" s="837">
        <v>317.06009</v>
      </c>
      <c r="H25" s="837">
        <v>0</v>
      </c>
      <c r="I25" s="837">
        <v>0</v>
      </c>
      <c r="J25" s="837">
        <v>16.25</v>
      </c>
      <c r="K25" s="837">
        <v>79.86936</v>
      </c>
      <c r="L25" s="837">
        <v>24.13</v>
      </c>
      <c r="M25" s="837">
        <v>108.48318</v>
      </c>
    </row>
    <row r="26" spans="1:13" s="814" customFormat="1">
      <c r="A26" s="1236"/>
      <c r="B26" s="1230" t="s">
        <v>790</v>
      </c>
      <c r="C26" s="799" t="s">
        <v>828</v>
      </c>
      <c r="D26" s="837">
        <v>467.96999999999997</v>
      </c>
      <c r="E26" s="837">
        <v>1652.09934</v>
      </c>
      <c r="F26" s="837">
        <v>0</v>
      </c>
      <c r="G26" s="837">
        <v>0</v>
      </c>
      <c r="H26" s="837">
        <v>0</v>
      </c>
      <c r="I26" s="837">
        <v>0</v>
      </c>
      <c r="J26" s="837">
        <v>0</v>
      </c>
      <c r="K26" s="837">
        <v>0</v>
      </c>
      <c r="L26" s="837">
        <v>0</v>
      </c>
      <c r="M26" s="837">
        <v>0</v>
      </c>
    </row>
    <row r="27" spans="1:13" s="814" customFormat="1">
      <c r="A27" s="1236"/>
      <c r="B27" s="1231"/>
      <c r="C27" s="799" t="s">
        <v>806</v>
      </c>
      <c r="D27" s="837">
        <v>221.88000000000002</v>
      </c>
      <c r="E27" s="837">
        <v>1295.6743900000001</v>
      </c>
      <c r="F27" s="837">
        <v>117.15</v>
      </c>
      <c r="G27" s="837">
        <v>893.10899000000006</v>
      </c>
      <c r="H27" s="837">
        <v>17.38</v>
      </c>
      <c r="I27" s="837">
        <v>99.508939999999996</v>
      </c>
      <c r="J27" s="837">
        <v>16.239999999999998</v>
      </c>
      <c r="K27" s="837">
        <v>117.72027</v>
      </c>
      <c r="L27" s="837">
        <v>16.64</v>
      </c>
      <c r="M27" s="837">
        <v>124.70455</v>
      </c>
    </row>
    <row r="28" spans="1:13" s="814" customFormat="1">
      <c r="A28" s="1236"/>
      <c r="B28" s="1231"/>
      <c r="C28" s="799" t="s">
        <v>829</v>
      </c>
      <c r="D28" s="837">
        <v>150.47975000000002</v>
      </c>
      <c r="E28" s="837">
        <v>1423.7491749999999</v>
      </c>
      <c r="F28" s="837">
        <v>0</v>
      </c>
      <c r="G28" s="837">
        <v>0</v>
      </c>
      <c r="H28" s="837">
        <v>0</v>
      </c>
      <c r="I28" s="837">
        <v>0</v>
      </c>
      <c r="J28" s="837">
        <v>0</v>
      </c>
      <c r="K28" s="837">
        <v>0</v>
      </c>
      <c r="L28" s="837">
        <v>0</v>
      </c>
      <c r="M28" s="837">
        <v>0</v>
      </c>
    </row>
    <row r="29" spans="1:13" s="814" customFormat="1">
      <c r="A29" s="1236"/>
      <c r="B29" s="1231"/>
      <c r="C29" s="799" t="s">
        <v>830</v>
      </c>
      <c r="D29" s="837">
        <v>16.05</v>
      </c>
      <c r="E29" s="837">
        <v>499.41793999999999</v>
      </c>
      <c r="F29" s="837">
        <v>17.774999999999999</v>
      </c>
      <c r="G29" s="837">
        <v>698.02548999999999</v>
      </c>
      <c r="H29" s="837">
        <v>2.2930000000000001</v>
      </c>
      <c r="I29" s="837">
        <v>66.350639999999999</v>
      </c>
      <c r="J29" s="837">
        <v>2.2810000000000001</v>
      </c>
      <c r="K29" s="837">
        <v>93.23451</v>
      </c>
      <c r="L29" s="837">
        <v>2.415</v>
      </c>
      <c r="M29" s="837">
        <v>86.904920000000004</v>
      </c>
    </row>
    <row r="30" spans="1:13" s="814" customFormat="1">
      <c r="A30" s="1236"/>
      <c r="B30" s="1231"/>
      <c r="C30" s="799" t="s">
        <v>831</v>
      </c>
      <c r="D30" s="837">
        <v>0</v>
      </c>
      <c r="E30" s="837">
        <v>0</v>
      </c>
      <c r="F30" s="837">
        <v>25.402250000000002</v>
      </c>
      <c r="G30" s="837">
        <v>414.71355</v>
      </c>
      <c r="H30" s="837">
        <v>0</v>
      </c>
      <c r="I30" s="837">
        <v>0</v>
      </c>
      <c r="J30" s="837">
        <v>5.53775</v>
      </c>
      <c r="K30" s="837">
        <v>94.643249999999995</v>
      </c>
      <c r="L30" s="837">
        <v>9.2777499999999993</v>
      </c>
      <c r="M30" s="837">
        <v>170.114225</v>
      </c>
    </row>
    <row r="31" spans="1:13" s="814" customFormat="1">
      <c r="A31" s="1236"/>
      <c r="B31" s="1232"/>
      <c r="C31" s="834" t="s">
        <v>777</v>
      </c>
      <c r="D31" s="845">
        <v>856.37975000000006</v>
      </c>
      <c r="E31" s="845">
        <v>4870.9408450000001</v>
      </c>
      <c r="F31" s="845">
        <v>160.32725000000002</v>
      </c>
      <c r="G31" s="845">
        <v>2005.8480300000001</v>
      </c>
      <c r="H31" s="845">
        <v>19.672999999999998</v>
      </c>
      <c r="I31" s="845">
        <v>165.85957999999999</v>
      </c>
      <c r="J31" s="845">
        <v>24.058749999999996</v>
      </c>
      <c r="K31" s="845">
        <v>305.59802999999999</v>
      </c>
      <c r="L31" s="845">
        <v>28.332749999999997</v>
      </c>
      <c r="M31" s="845">
        <v>381.72369500000002</v>
      </c>
    </row>
    <row r="32" spans="1:13" s="814" customFormat="1">
      <c r="A32" s="1236"/>
      <c r="B32" s="850" t="s">
        <v>521</v>
      </c>
      <c r="C32" s="799" t="s">
        <v>833</v>
      </c>
      <c r="D32" s="837">
        <v>0.35470668499999997</v>
      </c>
      <c r="E32" s="837">
        <v>0.57201000000000002</v>
      </c>
      <c r="F32" s="837">
        <v>0</v>
      </c>
      <c r="G32" s="837">
        <v>0</v>
      </c>
      <c r="H32" s="837">
        <v>0</v>
      </c>
      <c r="I32" s="837">
        <v>0</v>
      </c>
      <c r="J32" s="837">
        <v>0</v>
      </c>
      <c r="K32" s="837">
        <v>0</v>
      </c>
      <c r="L32" s="837">
        <v>0</v>
      </c>
      <c r="M32" s="837">
        <v>0</v>
      </c>
    </row>
    <row r="33" spans="1:13" s="838" customFormat="1">
      <c r="A33" s="1237"/>
      <c r="B33" s="847" t="s">
        <v>834</v>
      </c>
      <c r="C33" s="848"/>
      <c r="D33" s="840">
        <v>856.73523558499994</v>
      </c>
      <c r="E33" s="840">
        <v>4958.8036259999999</v>
      </c>
      <c r="F33" s="840">
        <v>229.68540900000002</v>
      </c>
      <c r="G33" s="840">
        <v>2406.8786289999998</v>
      </c>
      <c r="H33" s="840">
        <v>19.673020999999999</v>
      </c>
      <c r="I33" s="840">
        <v>176.38641999999999</v>
      </c>
      <c r="J33" s="840">
        <v>40.308772999999995</v>
      </c>
      <c r="K33" s="840">
        <v>396.35308100000003</v>
      </c>
      <c r="L33" s="840">
        <v>52.48075</v>
      </c>
      <c r="M33" s="840">
        <v>498.90556900000001</v>
      </c>
    </row>
    <row r="34" spans="1:13" s="814" customFormat="1">
      <c r="A34" s="1235" t="s">
        <v>835</v>
      </c>
      <c r="B34" s="1230" t="s">
        <v>523</v>
      </c>
      <c r="C34" s="799" t="s">
        <v>539</v>
      </c>
      <c r="D34" s="837">
        <v>0.10917199999999998</v>
      </c>
      <c r="E34" s="837">
        <v>55205.869885000007</v>
      </c>
      <c r="F34" s="851">
        <v>8.9849999999999999E-3</v>
      </c>
      <c r="G34" s="851">
        <v>4176.1832999999997</v>
      </c>
      <c r="H34" s="837">
        <v>1.4066E-2</v>
      </c>
      <c r="I34" s="837">
        <v>7137.2456199999997</v>
      </c>
      <c r="J34" s="837">
        <v>0</v>
      </c>
      <c r="K34" s="837">
        <v>0</v>
      </c>
      <c r="L34" s="837">
        <v>0</v>
      </c>
      <c r="M34" s="837">
        <v>0</v>
      </c>
    </row>
    <row r="35" spans="1:13" s="814" customFormat="1">
      <c r="A35" s="1236"/>
      <c r="B35" s="1231"/>
      <c r="C35" s="799" t="s">
        <v>540</v>
      </c>
      <c r="D35" s="837">
        <v>0.58977000000000002</v>
      </c>
      <c r="E35" s="837">
        <v>3857.1725645000001</v>
      </c>
      <c r="F35" s="851">
        <v>7.0680000000000007E-2</v>
      </c>
      <c r="G35" s="851">
        <v>484.5494415</v>
      </c>
      <c r="H35" s="837">
        <v>6.7680000000000004E-2</v>
      </c>
      <c r="I35" s="837">
        <v>423.9934695</v>
      </c>
      <c r="J35" s="837">
        <v>0</v>
      </c>
      <c r="K35" s="837">
        <v>0</v>
      </c>
      <c r="L35" s="837">
        <v>0</v>
      </c>
      <c r="M35" s="837">
        <v>0</v>
      </c>
    </row>
    <row r="36" spans="1:13" s="814" customFormat="1">
      <c r="A36" s="1236"/>
      <c r="B36" s="1231"/>
      <c r="C36" s="799" t="s">
        <v>836</v>
      </c>
      <c r="D36" s="837">
        <v>0.14050800000000002</v>
      </c>
      <c r="E36" s="837">
        <v>877.59596865000015</v>
      </c>
      <c r="F36" s="851">
        <v>1.2135999999999999E-2</v>
      </c>
      <c r="G36" s="851">
        <v>82.828689100000005</v>
      </c>
      <c r="H36" s="851">
        <v>1.1561999999999999E-2</v>
      </c>
      <c r="I36" s="837">
        <v>73.770913300000004</v>
      </c>
      <c r="J36" s="837">
        <v>0</v>
      </c>
      <c r="K36" s="837">
        <v>0</v>
      </c>
      <c r="L36" s="837">
        <v>0</v>
      </c>
      <c r="M36" s="837">
        <v>0</v>
      </c>
    </row>
    <row r="37" spans="1:13" s="814" customFormat="1">
      <c r="A37" s="1236"/>
      <c r="B37" s="1232"/>
      <c r="C37" s="799" t="s">
        <v>827</v>
      </c>
      <c r="D37" s="837">
        <v>1.0939203000000002</v>
      </c>
      <c r="E37" s="837">
        <v>545123.58711024991</v>
      </c>
      <c r="F37" s="851">
        <v>1.2938228000000001</v>
      </c>
      <c r="G37" s="851">
        <v>611196.72354899999</v>
      </c>
      <c r="H37" s="851">
        <v>9.010689999999999E-2</v>
      </c>
      <c r="I37" s="837">
        <v>46319.197039749997</v>
      </c>
      <c r="J37" s="851">
        <v>0.19848440000000001</v>
      </c>
      <c r="K37" s="837">
        <v>93851.938133000003</v>
      </c>
      <c r="L37" s="851">
        <v>0.22714519999999999</v>
      </c>
      <c r="M37" s="837">
        <v>104633.85783475</v>
      </c>
    </row>
    <row r="38" spans="1:13" s="838" customFormat="1">
      <c r="A38" s="1237"/>
      <c r="B38" s="847" t="s">
        <v>837</v>
      </c>
      <c r="C38" s="848"/>
      <c r="D38" s="840">
        <v>1.9333703000000002</v>
      </c>
      <c r="E38" s="840">
        <v>605064.22552839993</v>
      </c>
      <c r="F38" s="852">
        <v>1.3856238000000001</v>
      </c>
      <c r="G38" s="840">
        <v>615940.28497959999</v>
      </c>
      <c r="H38" s="852">
        <v>0.18341489999999999</v>
      </c>
      <c r="I38" s="840">
        <v>53954.207042549999</v>
      </c>
      <c r="J38" s="840">
        <v>0.19848440000000001</v>
      </c>
      <c r="K38" s="840">
        <v>93851.938133000003</v>
      </c>
      <c r="L38" s="840">
        <v>0.22714519999999999</v>
      </c>
      <c r="M38" s="840">
        <v>104633.85783475</v>
      </c>
    </row>
    <row r="39" spans="1:13" s="814" customFormat="1" ht="15.75" customHeight="1">
      <c r="A39" s="853" t="s">
        <v>1103</v>
      </c>
      <c r="B39" s="854"/>
      <c r="C39" s="855"/>
      <c r="D39" s="855"/>
      <c r="E39" s="855"/>
      <c r="F39" s="855"/>
      <c r="G39" s="855"/>
      <c r="H39" s="855"/>
      <c r="I39" s="856"/>
      <c r="J39" s="856"/>
      <c r="K39" s="856"/>
      <c r="L39" s="856"/>
      <c r="M39" s="856"/>
    </row>
    <row r="40" spans="1:13" s="814" customFormat="1" ht="14.25" customHeight="1">
      <c r="A40" s="1228" t="s">
        <v>838</v>
      </c>
      <c r="B40" s="1228"/>
      <c r="C40" s="1228"/>
      <c r="D40" s="1228"/>
      <c r="E40" s="1228"/>
      <c r="F40" s="1228"/>
      <c r="G40" s="1228"/>
      <c r="H40" s="1228"/>
      <c r="I40" s="1228"/>
      <c r="J40" s="1228"/>
      <c r="K40" s="1228"/>
      <c r="L40" s="1228"/>
    </row>
    <row r="41" spans="1:13" s="814" customFormat="1" ht="14.25" customHeight="1">
      <c r="A41" s="1228" t="s">
        <v>839</v>
      </c>
      <c r="B41" s="1228"/>
      <c r="C41" s="1228"/>
      <c r="D41" s="1228"/>
      <c r="E41" s="1228"/>
      <c r="F41" s="1228"/>
      <c r="G41" s="1228"/>
      <c r="H41" s="1228"/>
      <c r="I41" s="1228"/>
      <c r="J41" s="1228"/>
      <c r="K41" s="1228"/>
      <c r="L41" s="1228"/>
    </row>
    <row r="42" spans="1:13" s="814" customFormat="1" ht="15.75">
      <c r="A42" s="857" t="s">
        <v>840</v>
      </c>
      <c r="B42" s="858"/>
      <c r="C42" s="858"/>
      <c r="D42" s="858"/>
      <c r="E42" s="858"/>
      <c r="F42" s="859"/>
      <c r="G42" s="859"/>
      <c r="H42" s="859"/>
      <c r="I42" s="860"/>
      <c r="J42" s="860"/>
      <c r="K42" s="861"/>
    </row>
    <row r="43" spans="1:13">
      <c r="A43" s="372"/>
      <c r="C43" s="371"/>
      <c r="D43" s="371"/>
      <c r="E43" s="371"/>
      <c r="F43" s="371"/>
      <c r="G43" s="371"/>
      <c r="H43" s="375"/>
      <c r="I43" s="374"/>
      <c r="J43" s="374"/>
      <c r="K43" s="375"/>
      <c r="L43" s="375" t="s">
        <v>738</v>
      </c>
      <c r="M43" s="374" t="s">
        <v>738</v>
      </c>
    </row>
    <row r="44" spans="1:13">
      <c r="A44" s="373"/>
      <c r="B44" s="372"/>
      <c r="C44" s="371"/>
      <c r="D44" s="371"/>
      <c r="E44" s="371"/>
      <c r="F44" s="371"/>
      <c r="G44" s="371"/>
      <c r="H44" s="371"/>
      <c r="I44" s="371"/>
      <c r="J44" s="371" t="s">
        <v>738</v>
      </c>
      <c r="K44" s="371" t="s">
        <v>738</v>
      </c>
      <c r="L44" s="371"/>
      <c r="M44" s="371"/>
    </row>
    <row r="45" spans="1:13">
      <c r="A45" s="371"/>
      <c r="B45" s="370"/>
    </row>
    <row r="46" spans="1:13">
      <c r="D46" s="369"/>
      <c r="J46" s="368"/>
      <c r="L46" s="368"/>
    </row>
    <row r="47" spans="1:13">
      <c r="D47" s="369"/>
      <c r="J47" s="368"/>
      <c r="L47" s="368"/>
    </row>
    <row r="49" spans="11:13">
      <c r="K49" s="367"/>
      <c r="L49" s="366"/>
      <c r="M49" s="367"/>
    </row>
    <row r="50" spans="11:13">
      <c r="L50" s="366"/>
    </row>
  </sheetData>
  <mergeCells count="19">
    <mergeCell ref="A21:A33"/>
    <mergeCell ref="B21:B24"/>
    <mergeCell ref="C2:C3"/>
    <mergeCell ref="D2:E2"/>
    <mergeCell ref="F2:G2"/>
    <mergeCell ref="A40:L40"/>
    <mergeCell ref="A41:L41"/>
    <mergeCell ref="J2:K2"/>
    <mergeCell ref="L2:M2"/>
    <mergeCell ref="B4:B7"/>
    <mergeCell ref="A2:A3"/>
    <mergeCell ref="B2:B3"/>
    <mergeCell ref="H2:I2"/>
    <mergeCell ref="A4:A12"/>
    <mergeCell ref="B9:B11"/>
    <mergeCell ref="B26:B31"/>
    <mergeCell ref="A34:A38"/>
    <mergeCell ref="B34:B37"/>
    <mergeCell ref="B13:B16"/>
  </mergeCells>
  <printOptions horizontalCentered="1"/>
  <pageMargins left="0.45" right="0.45" top="0.75" bottom="0.75" header="0.3" footer="0.3"/>
  <pageSetup paperSize="9" scale="71" fitToHeight="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2" workbookViewId="0">
      <selection activeCell="B49" sqref="B49"/>
    </sheetView>
  </sheetViews>
  <sheetFormatPr defaultColWidth="9.140625" defaultRowHeight="15"/>
  <cols>
    <col min="1" max="1" width="53" style="438" customWidth="1"/>
    <col min="2" max="2" width="11.140625" style="438" customWidth="1"/>
    <col min="3" max="5" width="10.42578125" style="438" bestFit="1" customWidth="1"/>
    <col min="6" max="6" width="13.42578125" style="438" bestFit="1" customWidth="1"/>
    <col min="7" max="8" width="9.140625" style="422"/>
    <col min="9" max="9" width="10.5703125" style="422" bestFit="1" customWidth="1"/>
    <col min="10" max="16384" width="9.140625" style="422"/>
  </cols>
  <sheetData>
    <row r="1" spans="1:6" ht="15.75">
      <c r="A1" s="418" t="s">
        <v>841</v>
      </c>
      <c r="B1" s="419"/>
      <c r="C1" s="419"/>
      <c r="D1" s="420"/>
      <c r="E1" s="420"/>
      <c r="F1" s="421"/>
    </row>
    <row r="2" spans="1:6">
      <c r="A2" s="149" t="s">
        <v>1193</v>
      </c>
      <c r="B2" s="150"/>
      <c r="C2" s="150"/>
      <c r="D2" s="423"/>
      <c r="E2" s="423"/>
      <c r="F2" s="424">
        <v>23214703</v>
      </c>
    </row>
    <row r="3" spans="1:6" ht="30">
      <c r="A3" s="149" t="s">
        <v>842</v>
      </c>
      <c r="B3" s="150"/>
      <c r="C3" s="150"/>
      <c r="D3" s="423"/>
      <c r="E3" s="423"/>
      <c r="F3" s="425">
        <v>30.9</v>
      </c>
    </row>
    <row r="4" spans="1:6" ht="30">
      <c r="A4" s="149" t="s">
        <v>843</v>
      </c>
      <c r="B4" s="150"/>
      <c r="C4" s="150"/>
      <c r="D4" s="423"/>
      <c r="E4" s="423"/>
      <c r="F4" s="425">
        <v>31.2</v>
      </c>
    </row>
    <row r="5" spans="1:6" ht="15.75">
      <c r="A5" s="426" t="s">
        <v>844</v>
      </c>
      <c r="B5" s="151">
        <v>44409</v>
      </c>
      <c r="C5" s="151">
        <v>44440</v>
      </c>
      <c r="D5" s="151">
        <v>44470</v>
      </c>
      <c r="E5" s="151">
        <v>44501</v>
      </c>
      <c r="F5" s="151">
        <v>44531</v>
      </c>
    </row>
    <row r="6" spans="1:6" ht="15.75">
      <c r="A6" s="152" t="s">
        <v>845</v>
      </c>
      <c r="B6" s="428">
        <v>4</v>
      </c>
      <c r="C6" s="428">
        <v>4</v>
      </c>
      <c r="D6" s="428">
        <v>4</v>
      </c>
      <c r="E6" s="428">
        <v>4</v>
      </c>
      <c r="F6" s="619">
        <v>4</v>
      </c>
    </row>
    <row r="7" spans="1:6" ht="15.75">
      <c r="A7" s="153" t="s">
        <v>846</v>
      </c>
      <c r="B7" s="430">
        <v>4</v>
      </c>
      <c r="C7" s="430">
        <v>4</v>
      </c>
      <c r="D7" s="430">
        <v>4</v>
      </c>
      <c r="E7" s="430">
        <v>4</v>
      </c>
      <c r="F7" s="430">
        <v>4</v>
      </c>
    </row>
    <row r="8" spans="1:6" ht="15.75">
      <c r="A8" s="154" t="s">
        <v>847</v>
      </c>
      <c r="B8" s="431">
        <v>193285</v>
      </c>
      <c r="C8" s="431">
        <v>193921</v>
      </c>
      <c r="D8" s="431">
        <v>195227</v>
      </c>
      <c r="E8" s="432">
        <v>19646589</v>
      </c>
      <c r="F8" s="432">
        <v>20114299</v>
      </c>
    </row>
    <row r="9" spans="1:6" ht="15.75">
      <c r="A9" s="153" t="s">
        <v>848</v>
      </c>
      <c r="B9" s="431">
        <v>155170</v>
      </c>
      <c r="C9" s="431">
        <v>155950</v>
      </c>
      <c r="D9" s="431">
        <v>157124</v>
      </c>
      <c r="E9" s="432">
        <v>15779059</v>
      </c>
      <c r="F9" s="432">
        <v>16241244</v>
      </c>
    </row>
    <row r="10" spans="1:6" ht="15.75">
      <c r="A10" s="153" t="s">
        <v>849</v>
      </c>
      <c r="B10" s="431">
        <v>108974</v>
      </c>
      <c r="C10" s="431">
        <v>109567</v>
      </c>
      <c r="D10" s="431">
        <v>110462</v>
      </c>
      <c r="E10" s="432">
        <v>11162247</v>
      </c>
      <c r="F10" s="432">
        <v>11683413</v>
      </c>
    </row>
    <row r="11" spans="1:6" ht="15.75">
      <c r="A11" s="433" t="s">
        <v>850</v>
      </c>
      <c r="B11" s="434"/>
      <c r="C11" s="434"/>
      <c r="D11" s="434"/>
      <c r="E11" s="435"/>
      <c r="F11" s="436"/>
    </row>
    <row r="12" spans="1:6" ht="15.75">
      <c r="A12" s="156" t="s">
        <v>851</v>
      </c>
      <c r="B12" s="437">
        <v>3.19</v>
      </c>
      <c r="C12" s="437">
        <v>3.25</v>
      </c>
      <c r="D12" s="437">
        <v>3.28</v>
      </c>
      <c r="E12" s="442">
        <v>3.35</v>
      </c>
      <c r="F12" s="620">
        <v>3.32</v>
      </c>
    </row>
    <row r="13" spans="1:6" ht="15.75">
      <c r="A13" s="156" t="s">
        <v>852</v>
      </c>
      <c r="B13" s="439">
        <v>3.3</v>
      </c>
      <c r="C13" s="439">
        <v>3.45</v>
      </c>
      <c r="D13" s="439">
        <v>3.56</v>
      </c>
      <c r="E13" s="442">
        <v>3.53</v>
      </c>
      <c r="F13" s="442">
        <v>3.66</v>
      </c>
    </row>
    <row r="14" spans="1:6" ht="15.75">
      <c r="A14" s="440" t="s">
        <v>853</v>
      </c>
      <c r="B14" s="441" t="s">
        <v>854</v>
      </c>
      <c r="C14" s="441" t="s">
        <v>907</v>
      </c>
      <c r="D14" s="441" t="s">
        <v>907</v>
      </c>
      <c r="E14" s="441" t="s">
        <v>907</v>
      </c>
      <c r="F14" s="441" t="s">
        <v>1191</v>
      </c>
    </row>
    <row r="15" spans="1:6" ht="15.75">
      <c r="A15" s="156" t="s">
        <v>943</v>
      </c>
      <c r="B15" s="442" t="s">
        <v>855</v>
      </c>
      <c r="C15" s="442" t="s">
        <v>855</v>
      </c>
      <c r="D15" s="442" t="s">
        <v>855</v>
      </c>
      <c r="E15" s="442" t="s">
        <v>855</v>
      </c>
      <c r="F15" s="442" t="s">
        <v>1192</v>
      </c>
    </row>
    <row r="16" spans="1:6" ht="12.75">
      <c r="A16" s="1241" t="s">
        <v>856</v>
      </c>
      <c r="B16" s="1243"/>
      <c r="C16" s="1243"/>
      <c r="D16" s="1243"/>
      <c r="E16" s="1243"/>
      <c r="F16" s="1246"/>
    </row>
    <row r="17" spans="1:10" ht="15.75">
      <c r="A17" s="156" t="s">
        <v>857</v>
      </c>
      <c r="B17" s="444">
        <v>1430572.12</v>
      </c>
      <c r="C17" s="443">
        <v>1567995</v>
      </c>
      <c r="D17" s="445">
        <v>1760945.3900000001</v>
      </c>
      <c r="E17" s="446">
        <f>'16'!D3+'16'!D4+'16'!D5</f>
        <v>1330635.6297924249</v>
      </c>
      <c r="F17" s="617">
        <f>'16'!D3+'16'!D5</f>
        <v>1330632.0599999998</v>
      </c>
      <c r="H17" s="268"/>
    </row>
    <row r="18" spans="1:10" ht="15.75">
      <c r="A18" s="156" t="s">
        <v>858</v>
      </c>
      <c r="B18" s="432">
        <v>25002084.010000002</v>
      </c>
      <c r="C18" s="447">
        <v>25986746.629999999</v>
      </c>
      <c r="D18" s="432">
        <v>25920458.07</v>
      </c>
      <c r="E18" s="616">
        <v>25717228.449999999</v>
      </c>
      <c r="F18" s="618">
        <v>26600211.550000001</v>
      </c>
      <c r="H18" s="268"/>
    </row>
    <row r="19" spans="1:10" ht="15.75">
      <c r="A19" s="156" t="s">
        <v>859</v>
      </c>
      <c r="B19" s="432">
        <v>24828177.979476798</v>
      </c>
      <c r="C19" s="447">
        <v>25806564.7541232</v>
      </c>
      <c r="D19" s="432">
        <v>25737782.529004</v>
      </c>
      <c r="E19" s="616">
        <v>25537037.971554302</v>
      </c>
      <c r="F19" s="618">
        <v>26402579.454611</v>
      </c>
    </row>
    <row r="20" spans="1:10" ht="15.75">
      <c r="A20" s="157" t="s">
        <v>860</v>
      </c>
      <c r="B20" s="449">
        <v>2083</v>
      </c>
      <c r="C20" s="448">
        <v>13154</v>
      </c>
      <c r="D20" s="449">
        <v>-13550</v>
      </c>
      <c r="E20" s="448">
        <v>-5945</v>
      </c>
      <c r="F20" s="448">
        <v>-19026</v>
      </c>
    </row>
    <row r="21" spans="1:10" ht="12.75">
      <c r="A21" s="1241" t="s">
        <v>861</v>
      </c>
      <c r="B21" s="1243"/>
      <c r="C21" s="1243"/>
      <c r="D21" s="1243"/>
      <c r="E21" s="1243"/>
      <c r="F21" s="1244"/>
    </row>
    <row r="22" spans="1:10" ht="15.75">
      <c r="A22" s="155" t="s">
        <v>862</v>
      </c>
      <c r="B22" s="451">
        <v>633558</v>
      </c>
      <c r="C22" s="450">
        <v>637477</v>
      </c>
      <c r="D22" s="451">
        <v>642019</v>
      </c>
      <c r="E22" s="451">
        <v>635905</v>
      </c>
      <c r="F22" s="532">
        <v>633614</v>
      </c>
    </row>
    <row r="23" spans="1:10" ht="15.75">
      <c r="A23" s="156" t="s">
        <v>863</v>
      </c>
      <c r="B23" s="453">
        <v>74.13</v>
      </c>
      <c r="C23" s="453">
        <v>74.260000000000005</v>
      </c>
      <c r="D23" s="452">
        <v>74.790000000000006</v>
      </c>
      <c r="E23" s="453">
        <v>74.709999999999994</v>
      </c>
      <c r="F23" s="453">
        <v>74.3</v>
      </c>
    </row>
    <row r="24" spans="1:10" ht="15.75">
      <c r="A24" s="156" t="s">
        <v>864</v>
      </c>
      <c r="B24" s="453">
        <v>87.2</v>
      </c>
      <c r="C24" s="453">
        <v>85.99</v>
      </c>
      <c r="D24" s="452">
        <v>87.26</v>
      </c>
      <c r="E24" s="453">
        <v>83.85</v>
      </c>
      <c r="F24" s="453">
        <v>84.05</v>
      </c>
    </row>
    <row r="25" spans="1:10" ht="15.75">
      <c r="A25" s="156" t="s">
        <v>865</v>
      </c>
      <c r="B25" s="453">
        <v>3.76</v>
      </c>
      <c r="C25" s="453">
        <v>4.08</v>
      </c>
      <c r="D25" s="452">
        <v>4.75</v>
      </c>
      <c r="E25" s="453">
        <v>4.71</v>
      </c>
      <c r="F25" s="459">
        <v>4.71</v>
      </c>
    </row>
    <row r="26" spans="1:10" ht="17.25" customHeight="1">
      <c r="A26" s="1241" t="s">
        <v>866</v>
      </c>
      <c r="B26" s="1243"/>
      <c r="C26" s="1243"/>
      <c r="D26" s="1243"/>
      <c r="E26" s="1243"/>
      <c r="F26" s="1245"/>
    </row>
    <row r="27" spans="1:10" ht="16.5" customHeight="1">
      <c r="A27" s="156" t="s">
        <v>867</v>
      </c>
      <c r="B27" s="455" t="s">
        <v>868</v>
      </c>
      <c r="C27" s="454">
        <v>7023</v>
      </c>
      <c r="D27" s="456">
        <v>7983</v>
      </c>
      <c r="E27" s="457">
        <v>8934</v>
      </c>
      <c r="F27" s="457">
        <v>9904</v>
      </c>
      <c r="G27" s="458"/>
      <c r="H27" s="458"/>
      <c r="I27" s="458"/>
      <c r="J27" s="458"/>
    </row>
    <row r="28" spans="1:10" ht="31.5">
      <c r="A28" s="156" t="s">
        <v>869</v>
      </c>
      <c r="B28" s="453">
        <v>11.39</v>
      </c>
      <c r="C28" s="453">
        <v>11.8</v>
      </c>
      <c r="D28" s="452">
        <v>12.54</v>
      </c>
      <c r="E28" s="453">
        <v>14.23</v>
      </c>
      <c r="F28" s="459">
        <v>13.6</v>
      </c>
      <c r="G28" s="458"/>
      <c r="H28" s="458"/>
      <c r="I28" s="458"/>
      <c r="J28" s="458"/>
    </row>
    <row r="29" spans="1:10" ht="15.75">
      <c r="A29" s="157" t="s">
        <v>870</v>
      </c>
      <c r="B29" s="459">
        <v>5.3</v>
      </c>
      <c r="C29" s="459">
        <v>4.3499999999999996</v>
      </c>
      <c r="D29" s="471">
        <v>4.4800000000000004</v>
      </c>
      <c r="E29" s="459">
        <v>4.91</v>
      </c>
      <c r="F29" s="459">
        <v>5.59</v>
      </c>
    </row>
    <row r="30" spans="1:10" ht="15.75">
      <c r="A30" s="1238" t="s">
        <v>871</v>
      </c>
      <c r="B30" s="1239"/>
      <c r="C30" s="1239"/>
      <c r="D30" s="1239"/>
      <c r="E30" s="1239"/>
      <c r="F30" s="1240"/>
    </row>
    <row r="31" spans="1:10" ht="15.75">
      <c r="A31" s="156" t="s">
        <v>872</v>
      </c>
      <c r="B31" s="428">
        <v>131.30000000000001</v>
      </c>
      <c r="C31" s="460">
        <v>128.19999999999999</v>
      </c>
      <c r="D31" s="427">
        <v>134.80000000000001</v>
      </c>
      <c r="E31" s="621">
        <v>128.5</v>
      </c>
      <c r="F31" s="530" t="s">
        <v>873</v>
      </c>
    </row>
    <row r="32" spans="1:10" ht="15.75">
      <c r="A32" s="156" t="s">
        <v>874</v>
      </c>
      <c r="B32" s="430">
        <v>103.8</v>
      </c>
      <c r="C32" s="460">
        <v>95.1</v>
      </c>
      <c r="D32" s="429">
        <v>109.8</v>
      </c>
      <c r="E32" s="622">
        <v>111.9</v>
      </c>
      <c r="F32" s="529" t="s">
        <v>873</v>
      </c>
    </row>
    <row r="33" spans="1:6" ht="15.75">
      <c r="A33" s="156" t="s">
        <v>875</v>
      </c>
      <c r="B33" s="430">
        <v>130.5</v>
      </c>
      <c r="C33" s="460">
        <v>130.30000000000001</v>
      </c>
      <c r="D33" s="429">
        <v>136.1</v>
      </c>
      <c r="E33" s="622">
        <v>129.6</v>
      </c>
      <c r="F33" s="529" t="s">
        <v>873</v>
      </c>
    </row>
    <row r="34" spans="1:6" ht="15.75">
      <c r="A34" s="156" t="s">
        <v>876</v>
      </c>
      <c r="B34" s="461">
        <v>188.7</v>
      </c>
      <c r="C34" s="460">
        <v>167.9</v>
      </c>
      <c r="D34" s="519">
        <v>167.3</v>
      </c>
      <c r="E34" s="623">
        <v>147.9</v>
      </c>
      <c r="F34" s="531" t="s">
        <v>873</v>
      </c>
    </row>
    <row r="35" spans="1:6" ht="12.75">
      <c r="A35" s="1241" t="s">
        <v>877</v>
      </c>
      <c r="B35" s="1239"/>
      <c r="C35" s="1239"/>
      <c r="D35" s="1239"/>
      <c r="E35" s="1239"/>
      <c r="F35" s="1242"/>
    </row>
    <row r="36" spans="1:6" ht="15.75">
      <c r="A36" s="158" t="s">
        <v>878</v>
      </c>
      <c r="B36" s="532">
        <v>33425</v>
      </c>
      <c r="C36" s="532">
        <v>33828</v>
      </c>
      <c r="D36" s="532">
        <v>35648</v>
      </c>
      <c r="E36" s="532">
        <v>31747</v>
      </c>
      <c r="F36" s="532">
        <v>37810</v>
      </c>
    </row>
    <row r="37" spans="1:6" ht="15.75">
      <c r="A37" s="158" t="s">
        <v>879</v>
      </c>
      <c r="B37" s="462">
        <v>45085</v>
      </c>
      <c r="C37" s="462">
        <v>55835</v>
      </c>
      <c r="D37" s="462">
        <v>55374</v>
      </c>
      <c r="E37" s="462">
        <v>52891</v>
      </c>
      <c r="F37" s="462">
        <v>59480</v>
      </c>
    </row>
    <row r="38" spans="1:6" ht="15.75">
      <c r="A38" s="159" t="s">
        <v>880</v>
      </c>
      <c r="B38" s="463">
        <v>-11660</v>
      </c>
      <c r="C38" s="463">
        <v>-22007</v>
      </c>
      <c r="D38" s="463">
        <v>-19726</v>
      </c>
      <c r="E38" s="463">
        <f>E36-E37</f>
        <v>-21144</v>
      </c>
      <c r="F38" s="463">
        <f>F36-F37</f>
        <v>-21670</v>
      </c>
    </row>
    <row r="39" spans="1:6" ht="12.75">
      <c r="A39" s="464" t="s">
        <v>881</v>
      </c>
      <c r="B39" s="464"/>
      <c r="C39" s="464"/>
      <c r="D39" s="464"/>
      <c r="E39" s="465"/>
      <c r="F39" s="465"/>
    </row>
    <row r="40" spans="1:6" ht="12.75">
      <c r="A40" s="466" t="s">
        <v>1194</v>
      </c>
      <c r="B40" s="467"/>
      <c r="C40" s="467"/>
      <c r="D40" s="467"/>
      <c r="E40" s="465"/>
      <c r="F40" s="465"/>
    </row>
    <row r="41" spans="1:6" ht="12.75">
      <c r="A41" s="466" t="s">
        <v>882</v>
      </c>
      <c r="B41" s="467"/>
      <c r="C41" s="467"/>
      <c r="D41" s="467"/>
      <c r="E41" s="465"/>
      <c r="F41" s="465"/>
    </row>
    <row r="42" spans="1:6" ht="12.75">
      <c r="A42" s="466" t="s">
        <v>1195</v>
      </c>
      <c r="B42" s="467"/>
      <c r="C42" s="467"/>
      <c r="D42" s="467"/>
      <c r="E42" s="465"/>
      <c r="F42" s="465"/>
    </row>
    <row r="43" spans="1:6" ht="12.75" customHeight="1">
      <c r="A43" s="466" t="s">
        <v>883</v>
      </c>
      <c r="B43" s="467"/>
      <c r="C43" s="467"/>
      <c r="D43" s="467"/>
      <c r="E43" s="467"/>
      <c r="F43" s="467"/>
    </row>
    <row r="44" spans="1:6" ht="15.75">
      <c r="A44" s="468" t="s">
        <v>555</v>
      </c>
      <c r="B44" s="469"/>
      <c r="C44" s="469"/>
      <c r="D44" s="470"/>
      <c r="E44" s="470"/>
      <c r="F44" s="470"/>
    </row>
  </sheetData>
  <mergeCells count="5">
    <mergeCell ref="A30:F30"/>
    <mergeCell ref="A35:F35"/>
    <mergeCell ref="A21:F21"/>
    <mergeCell ref="A26:F26"/>
    <mergeCell ref="A16:F16"/>
  </mergeCells>
  <hyperlinks>
    <hyperlink ref="A13" location="_edn3" display="_edn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J23" sqref="J23"/>
    </sheetView>
  </sheetViews>
  <sheetFormatPr defaultRowHeight="12.75"/>
  <cols>
    <col min="1" max="1" width="30.5703125" customWidth="1"/>
    <col min="2" max="2" width="11.5703125" customWidth="1"/>
    <col min="3" max="3" width="11.42578125" bestFit="1" customWidth="1"/>
    <col min="4" max="4" width="10" customWidth="1"/>
    <col min="5" max="5" width="11.42578125" bestFit="1" customWidth="1"/>
    <col min="6" max="6" width="9.140625" customWidth="1"/>
  </cols>
  <sheetData>
    <row r="1" spans="1:7" s="4" customFormat="1" ht="18.75" customHeight="1">
      <c r="A1" s="991" t="s">
        <v>564</v>
      </c>
      <c r="B1" s="991"/>
      <c r="C1" s="991"/>
      <c r="D1" s="991"/>
      <c r="E1" s="991"/>
      <c r="F1" s="991"/>
      <c r="G1" s="991"/>
    </row>
    <row r="2" spans="1:7" s="3" customFormat="1" ht="13.5" customHeight="1">
      <c r="A2" s="995" t="s">
        <v>114</v>
      </c>
      <c r="B2" s="995" t="s">
        <v>95</v>
      </c>
      <c r="C2" s="995"/>
      <c r="D2" s="995" t="s">
        <v>96</v>
      </c>
      <c r="E2" s="995"/>
      <c r="F2" s="992">
        <v>44558</v>
      </c>
      <c r="G2" s="992"/>
    </row>
    <row r="3" spans="1:7" s="3" customFormat="1" ht="45">
      <c r="A3" s="995"/>
      <c r="B3" s="5" t="s">
        <v>111</v>
      </c>
      <c r="C3" s="5" t="s">
        <v>560</v>
      </c>
      <c r="D3" s="5" t="s">
        <v>111</v>
      </c>
      <c r="E3" s="5" t="s">
        <v>560</v>
      </c>
      <c r="F3" s="5" t="s">
        <v>111</v>
      </c>
      <c r="G3" s="5" t="s">
        <v>560</v>
      </c>
    </row>
    <row r="4" spans="1:7" s="3" customFormat="1" ht="15">
      <c r="A4" s="6" t="s">
        <v>565</v>
      </c>
      <c r="B4" s="7">
        <v>0</v>
      </c>
      <c r="C4" s="8">
        <v>0</v>
      </c>
      <c r="D4" s="7">
        <v>0</v>
      </c>
      <c r="E4" s="8">
        <v>0</v>
      </c>
      <c r="F4" s="7">
        <v>0</v>
      </c>
      <c r="G4" s="8">
        <v>0</v>
      </c>
    </row>
    <row r="5" spans="1:7" s="3" customFormat="1" ht="15">
      <c r="A5" s="6" t="s">
        <v>566</v>
      </c>
      <c r="B5" s="7">
        <v>1</v>
      </c>
      <c r="C5" s="8">
        <v>29.7</v>
      </c>
      <c r="D5" s="7">
        <v>2</v>
      </c>
      <c r="E5" s="8">
        <v>6281</v>
      </c>
      <c r="F5" s="7">
        <v>0</v>
      </c>
      <c r="G5" s="8">
        <v>0</v>
      </c>
    </row>
    <row r="6" spans="1:7" s="3" customFormat="1" ht="15">
      <c r="A6" s="6" t="s">
        <v>567</v>
      </c>
      <c r="B6" s="7">
        <v>2</v>
      </c>
      <c r="C6" s="8">
        <v>15119.9</v>
      </c>
      <c r="D6" s="7">
        <v>1</v>
      </c>
      <c r="E6" s="8">
        <v>1200.29</v>
      </c>
      <c r="F6" s="7">
        <v>0</v>
      </c>
      <c r="G6" s="8">
        <v>0</v>
      </c>
    </row>
    <row r="7" spans="1:7" s="3" customFormat="1" ht="15">
      <c r="A7" s="6" t="s">
        <v>568</v>
      </c>
      <c r="B7" s="7">
        <v>3</v>
      </c>
      <c r="C7" s="8">
        <v>22.42</v>
      </c>
      <c r="D7" s="7">
        <v>10</v>
      </c>
      <c r="E7" s="8">
        <v>8188.7</v>
      </c>
      <c r="F7" s="7">
        <v>1</v>
      </c>
      <c r="G7" s="9">
        <v>164.51</v>
      </c>
    </row>
    <row r="8" spans="1:7" s="3" customFormat="1" ht="15">
      <c r="A8" s="6" t="s">
        <v>569</v>
      </c>
      <c r="B8" s="7">
        <v>5</v>
      </c>
      <c r="C8" s="8">
        <v>2353.1699979999999</v>
      </c>
      <c r="D8" s="7">
        <v>5</v>
      </c>
      <c r="E8" s="8">
        <v>6371.7</v>
      </c>
      <c r="F8" s="7">
        <v>1</v>
      </c>
      <c r="G8" s="8">
        <v>125.96</v>
      </c>
    </row>
    <row r="9" spans="1:7" s="3" customFormat="1" ht="15">
      <c r="A9" s="6" t="s">
        <v>570</v>
      </c>
      <c r="B9" s="7">
        <v>5</v>
      </c>
      <c r="C9" s="8">
        <v>786.22</v>
      </c>
      <c r="D9" s="7">
        <v>2</v>
      </c>
      <c r="E9" s="8">
        <v>1101.1199999999999</v>
      </c>
      <c r="F9" s="7">
        <v>1</v>
      </c>
      <c r="G9" s="8">
        <v>1100</v>
      </c>
    </row>
    <row r="10" spans="1:7" s="3" customFormat="1" ht="15">
      <c r="A10" s="6" t="s">
        <v>571</v>
      </c>
      <c r="B10" s="7">
        <v>1</v>
      </c>
      <c r="C10" s="8">
        <v>6.89</v>
      </c>
      <c r="D10" s="7">
        <v>4</v>
      </c>
      <c r="E10" s="8">
        <v>42.611405000000005</v>
      </c>
      <c r="F10" s="7">
        <v>2</v>
      </c>
      <c r="G10" s="8">
        <v>19.591405000000002</v>
      </c>
    </row>
    <row r="11" spans="1:7" s="3" customFormat="1" ht="15">
      <c r="A11" s="6" t="s">
        <v>572</v>
      </c>
      <c r="B11" s="7">
        <v>7</v>
      </c>
      <c r="C11" s="8">
        <v>2026.8800815</v>
      </c>
      <c r="D11" s="7">
        <v>3</v>
      </c>
      <c r="E11" s="8">
        <v>646.92000000000007</v>
      </c>
      <c r="F11" s="7">
        <v>1</v>
      </c>
      <c r="G11" s="8">
        <v>619.23</v>
      </c>
    </row>
    <row r="12" spans="1:7" s="3" customFormat="1" ht="15">
      <c r="A12" s="6" t="s">
        <v>573</v>
      </c>
      <c r="B12" s="7">
        <v>4</v>
      </c>
      <c r="C12" s="8">
        <v>888.8900000000001</v>
      </c>
      <c r="D12" s="7">
        <v>0</v>
      </c>
      <c r="E12" s="8">
        <v>0</v>
      </c>
      <c r="F12" s="7">
        <v>0</v>
      </c>
      <c r="G12" s="8">
        <v>0</v>
      </c>
    </row>
    <row r="13" spans="1:7" s="3" customFormat="1" ht="15">
      <c r="A13" s="6" t="s">
        <v>574</v>
      </c>
      <c r="B13" s="7">
        <v>9</v>
      </c>
      <c r="C13" s="8">
        <v>14924.643042</v>
      </c>
      <c r="D13" s="7">
        <v>3</v>
      </c>
      <c r="E13" s="8">
        <v>3432.76</v>
      </c>
      <c r="F13" s="7">
        <v>1</v>
      </c>
      <c r="G13" s="8">
        <v>659.38</v>
      </c>
    </row>
    <row r="14" spans="1:7" s="3" customFormat="1" ht="15">
      <c r="A14" s="6" t="s">
        <v>575</v>
      </c>
      <c r="B14" s="7">
        <v>2</v>
      </c>
      <c r="C14" s="8">
        <v>1350.54</v>
      </c>
      <c r="D14" s="7">
        <v>6</v>
      </c>
      <c r="E14" s="8">
        <v>4012.46</v>
      </c>
      <c r="F14" s="8">
        <v>1</v>
      </c>
      <c r="G14" s="8">
        <v>1398.3</v>
      </c>
    </row>
    <row r="15" spans="1:7" s="3" customFormat="1" ht="15">
      <c r="A15" s="6" t="s">
        <v>576</v>
      </c>
      <c r="B15" s="7">
        <v>2</v>
      </c>
      <c r="C15" s="8">
        <v>6579.55</v>
      </c>
      <c r="D15" s="7">
        <v>15</v>
      </c>
      <c r="E15" s="8">
        <v>9783.57</v>
      </c>
      <c r="F15" s="7">
        <v>1</v>
      </c>
      <c r="G15" s="8">
        <v>700</v>
      </c>
    </row>
    <row r="16" spans="1:7" s="3" customFormat="1" ht="15">
      <c r="A16" s="6" t="s">
        <v>577</v>
      </c>
      <c r="B16" s="7">
        <v>1</v>
      </c>
      <c r="C16" s="8">
        <v>349.66</v>
      </c>
      <c r="D16" s="7">
        <v>4</v>
      </c>
      <c r="E16" s="8">
        <v>4297.74</v>
      </c>
      <c r="F16" s="7">
        <v>1</v>
      </c>
      <c r="G16" s="8">
        <v>1981.97</v>
      </c>
    </row>
    <row r="17" spans="1:8" s="3" customFormat="1" ht="15">
      <c r="A17" s="6" t="s">
        <v>578</v>
      </c>
      <c r="B17" s="7">
        <v>8</v>
      </c>
      <c r="C17" s="8">
        <v>1340.26</v>
      </c>
      <c r="D17" s="7">
        <v>10</v>
      </c>
      <c r="E17" s="8">
        <v>3064.82</v>
      </c>
      <c r="F17" s="7">
        <v>3</v>
      </c>
      <c r="G17" s="8">
        <v>2377.36</v>
      </c>
    </row>
    <row r="18" spans="1:8" s="3" customFormat="1" ht="15">
      <c r="A18" s="6" t="s">
        <v>579</v>
      </c>
      <c r="B18" s="7">
        <v>17</v>
      </c>
      <c r="C18" s="8">
        <v>9281.7900000000009</v>
      </c>
      <c r="D18" s="7">
        <v>48</v>
      </c>
      <c r="E18" s="8">
        <v>52177.670996960005</v>
      </c>
      <c r="F18" s="7">
        <v>15</v>
      </c>
      <c r="G18" s="9">
        <v>2804.6209969600004</v>
      </c>
    </row>
    <row r="19" spans="1:8" s="3" customFormat="1" ht="15">
      <c r="A19" s="6" t="s">
        <v>580</v>
      </c>
      <c r="B19" s="7">
        <v>1</v>
      </c>
      <c r="C19" s="8">
        <v>9.5</v>
      </c>
      <c r="D19" s="7">
        <v>1</v>
      </c>
      <c r="E19" s="8">
        <v>962.33</v>
      </c>
      <c r="F19" s="7">
        <v>0</v>
      </c>
      <c r="G19" s="8">
        <v>0</v>
      </c>
    </row>
    <row r="20" spans="1:8" s="3" customFormat="1" ht="15">
      <c r="A20" s="6" t="s">
        <v>581</v>
      </c>
      <c r="B20" s="7">
        <v>1</v>
      </c>
      <c r="C20" s="8">
        <v>819.24</v>
      </c>
      <c r="D20" s="7">
        <v>2</v>
      </c>
      <c r="E20" s="8">
        <v>21276.00389</v>
      </c>
      <c r="F20" s="7">
        <v>1</v>
      </c>
      <c r="G20" s="8">
        <v>288.61389000000003</v>
      </c>
    </row>
    <row r="21" spans="1:8" s="3" customFormat="1" ht="15">
      <c r="A21" s="6" t="s">
        <v>582</v>
      </c>
      <c r="B21" s="7">
        <v>3</v>
      </c>
      <c r="C21" s="8">
        <v>1041.8500000000001</v>
      </c>
      <c r="D21" s="7">
        <v>4</v>
      </c>
      <c r="E21" s="8">
        <v>1188.71</v>
      </c>
      <c r="F21" s="7">
        <v>0</v>
      </c>
      <c r="G21" s="8">
        <v>0</v>
      </c>
    </row>
    <row r="22" spans="1:8" s="3" customFormat="1" ht="15">
      <c r="A22" s="6" t="s">
        <v>583</v>
      </c>
      <c r="B22" s="7">
        <v>2</v>
      </c>
      <c r="C22" s="8">
        <v>10.55</v>
      </c>
      <c r="D22" s="7">
        <v>2</v>
      </c>
      <c r="E22" s="8">
        <v>16.510000000000002</v>
      </c>
      <c r="F22" s="7">
        <v>0</v>
      </c>
      <c r="G22" s="8">
        <v>0</v>
      </c>
    </row>
    <row r="23" spans="1:8" s="3" customFormat="1" ht="15">
      <c r="A23" s="6" t="s">
        <v>584</v>
      </c>
      <c r="B23" s="7">
        <v>1</v>
      </c>
      <c r="C23" s="8">
        <v>25</v>
      </c>
      <c r="D23" s="7">
        <v>0</v>
      </c>
      <c r="E23" s="8">
        <v>0</v>
      </c>
      <c r="F23" s="7">
        <v>0</v>
      </c>
      <c r="G23" s="8">
        <v>0</v>
      </c>
    </row>
    <row r="24" spans="1:8" s="3" customFormat="1" ht="15">
      <c r="A24" s="6" t="s">
        <v>585</v>
      </c>
      <c r="B24" s="7">
        <v>1</v>
      </c>
      <c r="C24" s="8">
        <v>2.4</v>
      </c>
      <c r="D24" s="7">
        <v>0</v>
      </c>
      <c r="E24" s="8">
        <v>0</v>
      </c>
      <c r="F24" s="7">
        <v>0</v>
      </c>
      <c r="G24" s="8">
        <v>0</v>
      </c>
    </row>
    <row r="25" spans="1:8" s="3" customFormat="1" ht="15">
      <c r="A25" s="6" t="s">
        <v>586</v>
      </c>
      <c r="B25" s="7">
        <v>2</v>
      </c>
      <c r="C25" s="8">
        <v>53149.3</v>
      </c>
      <c r="D25" s="8">
        <v>1</v>
      </c>
      <c r="E25" s="7">
        <v>18.899999999999999</v>
      </c>
      <c r="F25" s="7">
        <v>0</v>
      </c>
      <c r="G25" s="8">
        <v>0</v>
      </c>
    </row>
    <row r="26" spans="1:8" s="3" customFormat="1" ht="15">
      <c r="A26" s="10" t="s">
        <v>587</v>
      </c>
      <c r="B26" s="7">
        <v>0</v>
      </c>
      <c r="C26" s="8">
        <v>0</v>
      </c>
      <c r="D26" s="7">
        <v>1</v>
      </c>
      <c r="E26" s="8">
        <v>6018.68</v>
      </c>
      <c r="F26" s="7">
        <v>1</v>
      </c>
      <c r="G26" s="8">
        <v>6018.68</v>
      </c>
    </row>
    <row r="27" spans="1:8" s="2" customFormat="1" ht="15">
      <c r="A27" s="11" t="s">
        <v>90</v>
      </c>
      <c r="B27" s="12">
        <f>SUM(B4:B26)</f>
        <v>78</v>
      </c>
      <c r="C27" s="12">
        <f>SUM(C4:C26)</f>
        <v>110118.35312150001</v>
      </c>
      <c r="D27" s="12">
        <v>124</v>
      </c>
      <c r="E27" s="12">
        <v>130082.49629196001</v>
      </c>
      <c r="F27" s="13">
        <v>30</v>
      </c>
      <c r="G27" s="13">
        <v>18258.216291960001</v>
      </c>
      <c r="H27" s="3"/>
    </row>
    <row r="28" spans="1:8" s="2" customFormat="1" ht="34.5" customHeight="1">
      <c r="A28" s="993" t="s">
        <v>588</v>
      </c>
      <c r="B28" s="993"/>
      <c r="C28" s="993"/>
      <c r="D28" s="993"/>
      <c r="E28" s="993"/>
      <c r="F28" s="993"/>
      <c r="G28" s="993"/>
    </row>
    <row r="29" spans="1:8" s="3" customFormat="1" ht="15">
      <c r="A29" s="14" t="s">
        <v>1103</v>
      </c>
      <c r="B29" s="15"/>
      <c r="C29" s="15"/>
      <c r="D29" s="15"/>
      <c r="E29" s="15"/>
      <c r="F29" s="15"/>
      <c r="G29" s="15"/>
    </row>
    <row r="30" spans="1:8" s="3" customFormat="1" ht="15">
      <c r="A30" s="994" t="s">
        <v>78</v>
      </c>
      <c r="B30" s="994"/>
      <c r="C30" s="994"/>
      <c r="D30" s="994"/>
      <c r="E30" s="994"/>
      <c r="F30" s="994"/>
      <c r="G30" s="994"/>
    </row>
  </sheetData>
  <mergeCells count="7">
    <mergeCell ref="A1:G1"/>
    <mergeCell ref="F2:G2"/>
    <mergeCell ref="A28:G28"/>
    <mergeCell ref="A30:G30"/>
    <mergeCell ref="A2:A3"/>
    <mergeCell ref="B2:C2"/>
    <mergeCell ref="D2:E2"/>
  </mergeCells>
  <printOptions horizontalCentered="1"/>
  <pageMargins left="0.78431372549019618" right="0.78431372549019618" top="0.98039215686274517" bottom="0.98039215686274517" header="0.50980392156862753" footer="0.50980392156862753"/>
  <pageSetup paperSize="9" scale="93"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Normal="100" workbookViewId="0">
      <selection activeCell="E19" sqref="E19"/>
    </sheetView>
  </sheetViews>
  <sheetFormatPr defaultColWidth="9.140625" defaultRowHeight="15"/>
  <cols>
    <col min="1" max="11" width="14.5703125" style="17" bestFit="1" customWidth="1"/>
    <col min="12" max="12" width="14.42578125" style="17" bestFit="1" customWidth="1"/>
    <col min="13" max="13" width="15" style="17" bestFit="1" customWidth="1"/>
    <col min="14" max="19" width="14.5703125" style="17" bestFit="1" customWidth="1"/>
    <col min="20" max="20" width="4.5703125" style="17" bestFit="1" customWidth="1"/>
    <col min="21" max="16384" width="9.140625" style="17"/>
  </cols>
  <sheetData>
    <row r="1" spans="1:19" ht="16.5" customHeight="1">
      <c r="A1" s="939" t="s">
        <v>887</v>
      </c>
      <c r="B1" s="939"/>
      <c r="C1" s="939"/>
      <c r="D1" s="939"/>
      <c r="E1" s="939"/>
      <c r="F1" s="939"/>
      <c r="G1" s="939"/>
      <c r="H1" s="939"/>
      <c r="I1" s="939"/>
      <c r="J1" s="939"/>
      <c r="K1" s="939"/>
      <c r="L1" s="939"/>
    </row>
    <row r="2" spans="1:19" s="35" customFormat="1" ht="18" customHeight="1">
      <c r="A2" s="948" t="s">
        <v>87</v>
      </c>
      <c r="B2" s="998" t="s">
        <v>90</v>
      </c>
      <c r="C2" s="999"/>
      <c r="D2" s="996" t="s">
        <v>116</v>
      </c>
      <c r="E2" s="1002"/>
      <c r="F2" s="1002"/>
      <c r="G2" s="997"/>
      <c r="H2" s="996" t="s">
        <v>117</v>
      </c>
      <c r="I2" s="1002"/>
      <c r="J2" s="1002"/>
      <c r="K2" s="1002"/>
      <c r="L2" s="1002"/>
      <c r="M2" s="1002"/>
      <c r="N2" s="1002"/>
      <c r="O2" s="1002"/>
      <c r="P2" s="1002"/>
      <c r="Q2" s="1002"/>
      <c r="R2" s="1002"/>
      <c r="S2" s="997"/>
    </row>
    <row r="3" spans="1:19" s="35" customFormat="1" ht="18" customHeight="1">
      <c r="A3" s="949"/>
      <c r="B3" s="1000"/>
      <c r="C3" s="1001"/>
      <c r="D3" s="996" t="s">
        <v>118</v>
      </c>
      <c r="E3" s="997"/>
      <c r="F3" s="996" t="s">
        <v>103</v>
      </c>
      <c r="G3" s="997"/>
      <c r="H3" s="996" t="s">
        <v>119</v>
      </c>
      <c r="I3" s="997"/>
      <c r="J3" s="996" t="s">
        <v>120</v>
      </c>
      <c r="K3" s="997"/>
      <c r="L3" s="996" t="s">
        <v>121</v>
      </c>
      <c r="M3" s="997"/>
      <c r="N3" s="996" t="s">
        <v>122</v>
      </c>
      <c r="O3" s="997"/>
      <c r="P3" s="996" t="s">
        <v>123</v>
      </c>
      <c r="Q3" s="997"/>
      <c r="R3" s="996" t="s">
        <v>124</v>
      </c>
      <c r="S3" s="997"/>
    </row>
    <row r="4" spans="1:19" s="35" customFormat="1" ht="33.75" customHeight="1">
      <c r="A4" s="949"/>
      <c r="B4" s="187" t="s">
        <v>111</v>
      </c>
      <c r="C4" s="187" t="s">
        <v>560</v>
      </c>
      <c r="D4" s="187" t="s">
        <v>111</v>
      </c>
      <c r="E4" s="187" t="s">
        <v>560</v>
      </c>
      <c r="F4" s="187" t="s">
        <v>111</v>
      </c>
      <c r="G4" s="187" t="s">
        <v>560</v>
      </c>
      <c r="H4" s="187" t="s">
        <v>111</v>
      </c>
      <c r="I4" s="187" t="s">
        <v>560</v>
      </c>
      <c r="J4" s="187" t="s">
        <v>111</v>
      </c>
      <c r="K4" s="187" t="s">
        <v>560</v>
      </c>
      <c r="L4" s="187" t="s">
        <v>111</v>
      </c>
      <c r="M4" s="187" t="s">
        <v>560</v>
      </c>
      <c r="N4" s="187" t="s">
        <v>111</v>
      </c>
      <c r="O4" s="187" t="s">
        <v>560</v>
      </c>
      <c r="P4" s="187" t="s">
        <v>111</v>
      </c>
      <c r="Q4" s="187" t="s">
        <v>560</v>
      </c>
      <c r="R4" s="187" t="s">
        <v>111</v>
      </c>
      <c r="S4" s="187" t="s">
        <v>560</v>
      </c>
    </row>
    <row r="5" spans="1:19" s="35" customFormat="1" ht="18" customHeight="1">
      <c r="A5" s="188" t="s">
        <v>95</v>
      </c>
      <c r="B5" s="189">
        <v>78</v>
      </c>
      <c r="C5" s="190">
        <v>110118.34</v>
      </c>
      <c r="D5" s="189">
        <v>75</v>
      </c>
      <c r="E5" s="190">
        <v>104222.03</v>
      </c>
      <c r="F5" s="189">
        <v>3</v>
      </c>
      <c r="G5" s="190">
        <v>5896.3099999999995</v>
      </c>
      <c r="H5" s="189">
        <v>12</v>
      </c>
      <c r="I5" s="190">
        <v>6731.38</v>
      </c>
      <c r="J5" s="189">
        <v>3</v>
      </c>
      <c r="K5" s="190">
        <v>474.33</v>
      </c>
      <c r="L5" s="189">
        <v>48</v>
      </c>
      <c r="M5" s="190">
        <v>87719.56</v>
      </c>
      <c r="N5" s="189">
        <v>13</v>
      </c>
      <c r="O5" s="190">
        <v>14679.83</v>
      </c>
      <c r="P5" s="191">
        <v>2</v>
      </c>
      <c r="Q5" s="190">
        <v>513.24</v>
      </c>
      <c r="R5" s="111">
        <v>0</v>
      </c>
      <c r="S5" s="111">
        <v>0</v>
      </c>
    </row>
    <row r="6" spans="1:19" s="35" customFormat="1" ht="19.5" customHeight="1">
      <c r="A6" s="192" t="s">
        <v>96</v>
      </c>
      <c r="B6" s="193">
        <v>124</v>
      </c>
      <c r="C6" s="193">
        <v>130082.50072095501</v>
      </c>
      <c r="D6" s="193">
        <f>SUM(D7:D15)</f>
        <v>124</v>
      </c>
      <c r="E6" s="193">
        <f>SUM(E7:E15)</f>
        <v>130082.50072095501</v>
      </c>
      <c r="F6" s="627">
        <f>SUM(F7:F15)</f>
        <v>0</v>
      </c>
      <c r="G6" s="627">
        <f t="shared" ref="G6:S6" si="0">SUM(G7:G15)</f>
        <v>0</v>
      </c>
      <c r="H6" s="627">
        <f t="shared" si="0"/>
        <v>28</v>
      </c>
      <c r="I6" s="627">
        <f t="shared" si="0"/>
        <v>65646.215343684991</v>
      </c>
      <c r="J6" s="627">
        <f t="shared" si="0"/>
        <v>8</v>
      </c>
      <c r="K6" s="627">
        <f t="shared" si="0"/>
        <v>3160.2724789000004</v>
      </c>
      <c r="L6" s="627">
        <f t="shared" si="0"/>
        <v>59</v>
      </c>
      <c r="M6" s="627">
        <f t="shared" si="0"/>
        <v>36412.169565000004</v>
      </c>
      <c r="N6" s="627">
        <f t="shared" si="0"/>
        <v>26</v>
      </c>
      <c r="O6" s="627">
        <f t="shared" si="0"/>
        <v>25852.84</v>
      </c>
      <c r="P6" s="627">
        <f t="shared" si="0"/>
        <v>2</v>
      </c>
      <c r="Q6" s="627">
        <f t="shared" si="0"/>
        <v>38.213999999999999</v>
      </c>
      <c r="R6" s="627">
        <f t="shared" si="0"/>
        <v>0</v>
      </c>
      <c r="S6" s="627">
        <f t="shared" si="0"/>
        <v>0</v>
      </c>
    </row>
    <row r="7" spans="1:19" s="35" customFormat="1" ht="18" customHeight="1">
      <c r="A7" s="194">
        <v>44287</v>
      </c>
      <c r="B7" s="195">
        <v>10</v>
      </c>
      <c r="C7" s="196">
        <v>3288.22</v>
      </c>
      <c r="D7" s="195">
        <v>10</v>
      </c>
      <c r="E7" s="196">
        <v>3288.22</v>
      </c>
      <c r="F7" s="195">
        <v>0</v>
      </c>
      <c r="G7" s="195">
        <v>0</v>
      </c>
      <c r="H7" s="195">
        <v>2</v>
      </c>
      <c r="I7" s="195">
        <v>28.1</v>
      </c>
      <c r="J7" s="195">
        <v>0</v>
      </c>
      <c r="K7" s="195">
        <v>0</v>
      </c>
      <c r="L7" s="195">
        <v>3</v>
      </c>
      <c r="M7" s="196">
        <v>2703.85</v>
      </c>
      <c r="N7" s="195">
        <v>4</v>
      </c>
      <c r="O7" s="196">
        <v>537.66999999999996</v>
      </c>
      <c r="P7" s="197">
        <v>1</v>
      </c>
      <c r="Q7" s="198">
        <v>18.600000000000001</v>
      </c>
      <c r="R7" s="185">
        <v>0</v>
      </c>
      <c r="S7" s="185">
        <v>0</v>
      </c>
    </row>
    <row r="8" spans="1:19" s="35" customFormat="1" ht="18.75" customHeight="1">
      <c r="A8" s="194">
        <v>44318</v>
      </c>
      <c r="B8" s="195">
        <v>2</v>
      </c>
      <c r="C8" s="196">
        <v>26.12</v>
      </c>
      <c r="D8" s="195">
        <v>2</v>
      </c>
      <c r="E8" s="196">
        <v>26.12</v>
      </c>
      <c r="F8" s="195">
        <v>0</v>
      </c>
      <c r="G8" s="195">
        <v>0</v>
      </c>
      <c r="H8" s="195">
        <v>1</v>
      </c>
      <c r="I8" s="196">
        <v>25</v>
      </c>
      <c r="J8" s="195">
        <v>0</v>
      </c>
      <c r="K8" s="195">
        <v>0</v>
      </c>
      <c r="L8" s="195">
        <v>0</v>
      </c>
      <c r="M8" s="195">
        <v>0</v>
      </c>
      <c r="N8" s="195">
        <v>1</v>
      </c>
      <c r="O8" s="196">
        <v>1.1200000000000001</v>
      </c>
      <c r="P8" s="197">
        <v>0</v>
      </c>
      <c r="Q8" s="198">
        <v>0</v>
      </c>
      <c r="R8" s="185">
        <v>0</v>
      </c>
      <c r="S8" s="185">
        <v>0</v>
      </c>
    </row>
    <row r="9" spans="1:19">
      <c r="A9" s="194">
        <v>44350</v>
      </c>
      <c r="B9" s="195">
        <v>10</v>
      </c>
      <c r="C9" s="196">
        <v>9549.92</v>
      </c>
      <c r="D9" s="195">
        <v>10</v>
      </c>
      <c r="E9" s="196">
        <v>9549.92</v>
      </c>
      <c r="F9" s="195">
        <v>0</v>
      </c>
      <c r="G9" s="195">
        <v>0</v>
      </c>
      <c r="H9" s="195">
        <v>2</v>
      </c>
      <c r="I9" s="196">
        <v>5599.0986666299996</v>
      </c>
      <c r="J9" s="195">
        <v>1</v>
      </c>
      <c r="K9" s="195">
        <v>908.55</v>
      </c>
      <c r="L9" s="195">
        <v>3</v>
      </c>
      <c r="M9" s="196">
        <v>19.3</v>
      </c>
      <c r="N9" s="195">
        <v>4</v>
      </c>
      <c r="O9" s="196">
        <v>3022.97</v>
      </c>
      <c r="P9" s="197">
        <v>0</v>
      </c>
      <c r="Q9" s="198">
        <v>0</v>
      </c>
      <c r="R9" s="186">
        <v>0</v>
      </c>
      <c r="S9" s="186">
        <v>0</v>
      </c>
    </row>
    <row r="10" spans="1:19">
      <c r="A10" s="194">
        <v>44381</v>
      </c>
      <c r="B10" s="195">
        <v>10</v>
      </c>
      <c r="C10" s="196">
        <v>13252.373738094999</v>
      </c>
      <c r="D10" s="195">
        <v>10</v>
      </c>
      <c r="E10" s="196">
        <v>13252.373738094999</v>
      </c>
      <c r="F10" s="195">
        <v>0</v>
      </c>
      <c r="G10" s="195">
        <v>0</v>
      </c>
      <c r="H10" s="195">
        <v>3</v>
      </c>
      <c r="I10" s="196">
        <v>10224.122358094999</v>
      </c>
      <c r="J10" s="195">
        <v>0</v>
      </c>
      <c r="K10" s="195">
        <v>0</v>
      </c>
      <c r="L10" s="195">
        <v>7</v>
      </c>
      <c r="M10" s="196">
        <v>3028.2513799999997</v>
      </c>
      <c r="N10" s="195">
        <v>0</v>
      </c>
      <c r="O10" s="196">
        <v>0</v>
      </c>
      <c r="P10" s="197">
        <v>0</v>
      </c>
      <c r="Q10" s="198">
        <v>0</v>
      </c>
      <c r="R10" s="186">
        <v>0</v>
      </c>
      <c r="S10" s="186">
        <v>0</v>
      </c>
    </row>
    <row r="11" spans="1:19">
      <c r="A11" s="194">
        <v>44410</v>
      </c>
      <c r="B11" s="195">
        <v>15</v>
      </c>
      <c r="C11" s="196">
        <v>20546.150000000001</v>
      </c>
      <c r="D11" s="195">
        <v>15</v>
      </c>
      <c r="E11" s="196">
        <v>20546.150000000001</v>
      </c>
      <c r="F11" s="195">
        <v>0</v>
      </c>
      <c r="G11" s="195">
        <v>0</v>
      </c>
      <c r="H11" s="195">
        <v>3</v>
      </c>
      <c r="I11" s="196">
        <v>2244.0300000000002</v>
      </c>
      <c r="J11" s="195">
        <v>0</v>
      </c>
      <c r="K11" s="195">
        <v>0</v>
      </c>
      <c r="L11" s="196">
        <v>9</v>
      </c>
      <c r="M11" s="196">
        <v>11642.57</v>
      </c>
      <c r="N11" s="196">
        <v>3</v>
      </c>
      <c r="O11" s="196">
        <v>6659.55</v>
      </c>
      <c r="P11" s="197">
        <v>0</v>
      </c>
      <c r="Q11" s="198">
        <v>0</v>
      </c>
      <c r="R11" s="186">
        <v>0</v>
      </c>
      <c r="S11" s="186">
        <v>0</v>
      </c>
    </row>
    <row r="12" spans="1:19">
      <c r="A12" s="194">
        <v>44442</v>
      </c>
      <c r="B12" s="195">
        <v>12</v>
      </c>
      <c r="C12" s="196">
        <v>3967.9199999999992</v>
      </c>
      <c r="D12" s="195">
        <v>12</v>
      </c>
      <c r="E12" s="196">
        <v>3967.9199999999992</v>
      </c>
      <c r="F12" s="195">
        <v>0</v>
      </c>
      <c r="G12" s="195">
        <v>0</v>
      </c>
      <c r="H12" s="195">
        <v>2</v>
      </c>
      <c r="I12" s="196">
        <v>28.98</v>
      </c>
      <c r="J12" s="195">
        <v>0</v>
      </c>
      <c r="K12" s="195">
        <v>0</v>
      </c>
      <c r="L12" s="196">
        <v>6</v>
      </c>
      <c r="M12" s="196">
        <v>646.43000000000006</v>
      </c>
      <c r="N12" s="196">
        <v>3</v>
      </c>
      <c r="O12" s="196">
        <v>3190.87</v>
      </c>
      <c r="P12" s="197">
        <v>0</v>
      </c>
      <c r="Q12" s="198">
        <v>0</v>
      </c>
      <c r="R12" s="186">
        <v>0</v>
      </c>
      <c r="S12" s="186">
        <v>0</v>
      </c>
    </row>
    <row r="13" spans="1:19">
      <c r="A13" s="194">
        <v>44473</v>
      </c>
      <c r="B13" s="195">
        <v>18</v>
      </c>
      <c r="C13" s="196">
        <v>3833.4826400000002</v>
      </c>
      <c r="D13" s="195">
        <v>18</v>
      </c>
      <c r="E13" s="196">
        <v>3833.4826400000002</v>
      </c>
      <c r="F13" s="195">
        <v>0</v>
      </c>
      <c r="G13" s="195">
        <v>0</v>
      </c>
      <c r="H13" s="195">
        <v>3</v>
      </c>
      <c r="I13" s="196">
        <v>11.592000000000001</v>
      </c>
      <c r="J13" s="195">
        <v>3</v>
      </c>
      <c r="K13" s="195">
        <v>429.51120000000003</v>
      </c>
      <c r="L13" s="196">
        <v>10</v>
      </c>
      <c r="M13" s="196">
        <v>3272.7754400000003</v>
      </c>
      <c r="N13" s="196">
        <v>1</v>
      </c>
      <c r="O13" s="196">
        <v>99.99</v>
      </c>
      <c r="P13" s="197">
        <v>1</v>
      </c>
      <c r="Q13" s="198">
        <v>19.614000000000001</v>
      </c>
      <c r="R13" s="186">
        <v>0</v>
      </c>
      <c r="S13" s="186">
        <v>0</v>
      </c>
    </row>
    <row r="14" spans="1:19">
      <c r="A14" s="194">
        <v>44504</v>
      </c>
      <c r="B14" s="111">
        <v>17</v>
      </c>
      <c r="C14" s="196">
        <v>57360.097917000006</v>
      </c>
      <c r="D14" s="230">
        <v>17</v>
      </c>
      <c r="E14" s="196">
        <v>57360.097917000006</v>
      </c>
      <c r="F14" s="195">
        <v>0</v>
      </c>
      <c r="G14" s="195">
        <v>0</v>
      </c>
      <c r="H14" s="230">
        <v>3</v>
      </c>
      <c r="I14" s="196">
        <v>44997.099917</v>
      </c>
      <c r="J14" s="230">
        <v>1</v>
      </c>
      <c r="K14" s="196">
        <v>1023.47</v>
      </c>
      <c r="L14" s="230">
        <v>7</v>
      </c>
      <c r="M14" s="196">
        <v>8732.91</v>
      </c>
      <c r="N14" s="230">
        <v>6</v>
      </c>
      <c r="O14" s="196">
        <v>3735.47</v>
      </c>
      <c r="P14" s="197">
        <v>0</v>
      </c>
      <c r="Q14" s="198">
        <v>0</v>
      </c>
      <c r="R14" s="197">
        <v>0</v>
      </c>
      <c r="S14" s="198">
        <v>0</v>
      </c>
    </row>
    <row r="15" spans="1:19">
      <c r="A15" s="194">
        <v>44531</v>
      </c>
      <c r="B15" s="111">
        <v>30</v>
      </c>
      <c r="C15" s="196">
        <v>18258.216425859999</v>
      </c>
      <c r="D15" s="230">
        <v>30</v>
      </c>
      <c r="E15" s="196">
        <v>18258.216425859999</v>
      </c>
      <c r="F15" s="195">
        <v>0</v>
      </c>
      <c r="G15" s="195">
        <v>0</v>
      </c>
      <c r="H15" s="230">
        <v>9</v>
      </c>
      <c r="I15" s="196">
        <v>2488.1924019600001</v>
      </c>
      <c r="J15" s="230">
        <v>3</v>
      </c>
      <c r="K15" s="196">
        <v>798.7412789</v>
      </c>
      <c r="L15" s="230">
        <v>14</v>
      </c>
      <c r="M15" s="196">
        <v>6366.0827449999997</v>
      </c>
      <c r="N15" s="230">
        <v>4</v>
      </c>
      <c r="O15" s="196">
        <v>8605.2000000000007</v>
      </c>
      <c r="P15" s="197"/>
      <c r="Q15" s="198"/>
      <c r="R15" s="197"/>
      <c r="S15" s="198"/>
    </row>
    <row r="16" spans="1:19">
      <c r="A16" s="60"/>
      <c r="B16" s="62"/>
      <c r="C16" s="199"/>
      <c r="D16" s="199"/>
      <c r="E16" s="199"/>
      <c r="F16" s="199"/>
      <c r="G16" s="199"/>
      <c r="H16" s="199"/>
      <c r="I16" s="199"/>
      <c r="J16" s="199"/>
      <c r="K16" s="199"/>
      <c r="L16" s="199"/>
      <c r="M16" s="199"/>
      <c r="N16" s="199"/>
      <c r="O16" s="199"/>
      <c r="P16" s="62"/>
      <c r="Q16" s="62"/>
    </row>
    <row r="17" spans="1:17">
      <c r="A17" s="988" t="s">
        <v>588</v>
      </c>
      <c r="B17" s="988"/>
      <c r="C17" s="988"/>
      <c r="D17" s="988"/>
      <c r="E17" s="988"/>
      <c r="F17" s="988"/>
      <c r="G17" s="988"/>
      <c r="H17" s="988"/>
      <c r="I17" s="988"/>
      <c r="J17" s="988"/>
      <c r="K17" s="988"/>
      <c r="L17" s="988"/>
      <c r="M17" s="199"/>
      <c r="N17" s="199"/>
      <c r="O17" s="199"/>
      <c r="P17" s="62"/>
      <c r="Q17" s="62"/>
    </row>
    <row r="18" spans="1:17">
      <c r="A18" s="946" t="s">
        <v>1092</v>
      </c>
      <c r="B18" s="946"/>
      <c r="C18" s="946"/>
      <c r="D18" s="35"/>
      <c r="E18" s="35"/>
      <c r="F18" s="35"/>
      <c r="G18" s="35"/>
      <c r="H18" s="35"/>
      <c r="I18" s="35"/>
      <c r="J18" s="35"/>
      <c r="K18" s="35"/>
      <c r="L18" s="35"/>
      <c r="M18" s="35"/>
      <c r="N18" s="35"/>
      <c r="O18" s="35"/>
      <c r="P18" s="35"/>
      <c r="Q18" s="35"/>
    </row>
    <row r="19" spans="1:17">
      <c r="A19" s="946" t="s">
        <v>78</v>
      </c>
      <c r="B19" s="946"/>
      <c r="C19" s="946"/>
      <c r="D19" s="35"/>
      <c r="E19" s="35"/>
      <c r="F19" s="35"/>
      <c r="G19" s="35"/>
      <c r="H19" s="35"/>
      <c r="I19" s="35"/>
      <c r="J19" s="35"/>
      <c r="K19" s="35"/>
      <c r="L19" s="35"/>
      <c r="M19" s="35"/>
      <c r="N19" s="35"/>
      <c r="O19" s="35"/>
      <c r="P19" s="35"/>
      <c r="Q19" s="35"/>
    </row>
    <row r="20" spans="1:17">
      <c r="A20" s="35"/>
      <c r="B20" s="35"/>
      <c r="C20" s="35"/>
      <c r="D20" s="35"/>
      <c r="E20" s="35"/>
      <c r="F20" s="35"/>
      <c r="G20" s="35"/>
      <c r="H20" s="35"/>
      <c r="I20" s="35"/>
      <c r="J20" s="35"/>
      <c r="K20" s="35"/>
      <c r="L20" s="35"/>
      <c r="M20" s="35"/>
      <c r="N20" s="35"/>
      <c r="O20" s="35"/>
      <c r="P20" s="35"/>
      <c r="Q20" s="35"/>
    </row>
    <row r="23" spans="1:17">
      <c r="B23" s="295"/>
      <c r="C23" s="295"/>
      <c r="D23" s="562"/>
      <c r="E23" s="295"/>
      <c r="F23" s="295"/>
      <c r="G23" s="295"/>
      <c r="J23" s="295"/>
      <c r="K23" s="295"/>
      <c r="L23" s="295"/>
      <c r="M23" s="295"/>
      <c r="N23" s="295"/>
      <c r="O23" s="295"/>
      <c r="P23" s="295"/>
      <c r="Q23" s="295"/>
    </row>
  </sheetData>
  <mergeCells count="16">
    <mergeCell ref="R3:S3"/>
    <mergeCell ref="A18:C18"/>
    <mergeCell ref="A19:C19"/>
    <mergeCell ref="A1:L1"/>
    <mergeCell ref="A2:A4"/>
    <mergeCell ref="B2:C3"/>
    <mergeCell ref="D2:G2"/>
    <mergeCell ref="H2:S2"/>
    <mergeCell ref="D3:E3"/>
    <mergeCell ref="A17:L17"/>
    <mergeCell ref="F3:G3"/>
    <mergeCell ref="H3:I3"/>
    <mergeCell ref="J3:K3"/>
    <mergeCell ref="L3:M3"/>
    <mergeCell ref="N3:O3"/>
    <mergeCell ref="P3:Q3"/>
  </mergeCells>
  <printOptions horizontalCentered="1"/>
  <pageMargins left="0.78431372549019618" right="0.78431372549019618" top="0.98039215686274517" bottom="0.98039215686274517" header="0.50980392156862753" footer="0.50980392156862753"/>
  <pageSetup paperSize="9" scale="47"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2021-10-18 16:11:14</KDate>
  <Classification>SEBI-INTERNAL</Classification>
  <Subclassification/>
  <HostName>MUM0112294</HostName>
  <Domain_User>SEBINT/2294</Domain_User>
  <IPAdd>10.21.70.134</IPAdd>
  <FilePath>C:\Users\2294\AppData\Roaming\Klassify\78033\OCT-21.xls</FilePath>
  <KID>14B31F138C27637701702746107915</KID>
  <UniqueName/>
  <Suggested/>
  <Justification/>
</Klassify>
</file>

<file path=customXml/itemProps1.xml><?xml version="1.0" encoding="utf-8"?>
<ds:datastoreItem xmlns:ds="http://schemas.openxmlformats.org/officeDocument/2006/customXml" ds:itemID="{E5F2E256-A294-4B56-92F8-24546069B3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10</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'64'!Print_Area</vt:lpstr>
      <vt:lpstr>'65'!Print_Area</vt:lpstr>
      <vt:lpstr>'66'!Print_Area</vt:lpstr>
      <vt:lpstr>'67'!Print_Area</vt:lpstr>
      <vt:lpstr>'68'!Print_Area</vt:lpstr>
      <vt:lpstr>'69'!Print_Area</vt:lpstr>
      <vt:lpstr>'70'!Print_Area</vt:lpstr>
      <vt:lpstr>'72'!Print_Area</vt:lpstr>
      <vt:lpstr>'73'!Print_Area</vt:lpstr>
      <vt:lpstr>'74'!Print_Area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 L S</dc:creator>
  <cp:lastModifiedBy>VINOD KUMARI</cp:lastModifiedBy>
  <dcterms:created xsi:type="dcterms:W3CDTF">2021-10-21T09:27:08Z</dcterms:created>
  <dcterms:modified xsi:type="dcterms:W3CDTF">2022-01-27T04:08:20Z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KID">
    <vt:lpwstr>14B31F138C27637701702746107915</vt:lpwstr>
  </property>
  <property fmtid="{D5CDD505-2E9C-101B-9397-08002B2CF9AE}" pid="4" name="Rules">
    <vt:lpwstr/>
  </property>
</Properties>
</file>